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0" windowWidth="28800" windowHeight="12437" activeTab="1"/>
  </bookViews>
  <sheets>
    <sheet name="16-2 Skjema" sheetId="2" r:id="rId1"/>
    <sheet name="16-2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4" i="2" l="1"/>
  <c r="F74" i="2" s="1"/>
  <c r="F67" i="2"/>
  <c r="F65" i="2"/>
  <c r="F59" i="2"/>
  <c r="E59" i="2"/>
  <c r="D59" i="2"/>
  <c r="F58" i="2"/>
  <c r="F60" i="2" s="1"/>
  <c r="F57" i="2"/>
  <c r="E57" i="2"/>
  <c r="D57" i="2"/>
  <c r="F52" i="2"/>
  <c r="E52" i="2"/>
  <c r="E58" i="2" s="1"/>
  <c r="E60" i="2" s="1"/>
  <c r="D52" i="2"/>
  <c r="D58" i="2" s="1"/>
  <c r="D60" i="2" s="1"/>
  <c r="E70" i="2" s="1"/>
  <c r="F46" i="2"/>
  <c r="E46" i="2"/>
  <c r="D46" i="2"/>
  <c r="F40" i="2"/>
  <c r="E40" i="2"/>
  <c r="D40" i="2"/>
  <c r="F30" i="2"/>
  <c r="E30" i="2"/>
  <c r="D30" i="2"/>
  <c r="D19" i="2"/>
  <c r="D14" i="2"/>
  <c r="D15" i="2" s="1"/>
  <c r="F59" i="1"/>
  <c r="E59" i="1"/>
  <c r="D59" i="1"/>
  <c r="F57" i="1"/>
  <c r="E57" i="1"/>
  <c r="D57" i="1"/>
  <c r="E66" i="2" l="1"/>
  <c r="F66" i="2" s="1"/>
  <c r="F70" i="2"/>
  <c r="D16" i="2"/>
  <c r="D20" i="2"/>
  <c r="D41" i="2" s="1"/>
  <c r="D42" i="2" s="1"/>
  <c r="D43" i="2" l="1"/>
  <c r="D48" i="2"/>
  <c r="D21" i="2"/>
  <c r="E19" i="2" s="1"/>
  <c r="E14" i="2"/>
  <c r="E16" i="2" l="1"/>
  <c r="E15" i="2"/>
  <c r="E20" i="2"/>
  <c r="E21" i="2"/>
  <c r="F19" i="2" s="1"/>
  <c r="D23" i="2"/>
  <c r="E41" i="2" l="1"/>
  <c r="E42" i="2" s="1"/>
  <c r="F20" i="2"/>
  <c r="F21" i="2" s="1"/>
  <c r="D26" i="2"/>
  <c r="D33" i="2" s="1"/>
  <c r="D31" i="2"/>
  <c r="D25" i="2"/>
  <c r="D32" i="2" s="1"/>
  <c r="D35" i="2" s="1"/>
  <c r="D47" i="2" s="1"/>
  <c r="E23" i="2"/>
  <c r="F14" i="2"/>
  <c r="F15" i="2" l="1"/>
  <c r="F41" i="2" s="1"/>
  <c r="F42" i="2" s="1"/>
  <c r="E43" i="2"/>
  <c r="E48" i="2"/>
  <c r="E31" i="2"/>
  <c r="E25" i="2"/>
  <c r="E32" i="2" s="1"/>
  <c r="E26" i="2"/>
  <c r="E33" i="2" s="1"/>
  <c r="E35" i="2" s="1"/>
  <c r="E47" i="2" s="1"/>
  <c r="D49" i="2"/>
  <c r="E49" i="2" l="1"/>
  <c r="E53" i="2" s="1"/>
  <c r="E54" i="2" s="1"/>
  <c r="F48" i="2"/>
  <c r="F43" i="2"/>
  <c r="D53" i="2"/>
  <c r="D54" i="2" s="1"/>
  <c r="F16" i="2"/>
  <c r="F23" i="2" s="1"/>
  <c r="F25" i="2" l="1"/>
  <c r="F32" i="2" s="1"/>
  <c r="F31" i="2"/>
  <c r="F26" i="2"/>
  <c r="F33" i="2" s="1"/>
  <c r="F35" i="2" l="1"/>
  <c r="F47" i="2" s="1"/>
  <c r="F49" i="2" s="1"/>
  <c r="F53" i="2" s="1"/>
  <c r="F54" i="2" s="1"/>
  <c r="L98" i="1" l="1"/>
  <c r="G94" i="1"/>
  <c r="G100" i="1" s="1"/>
  <c r="G79" i="1"/>
  <c r="G85" i="1" s="1"/>
  <c r="D74" i="1"/>
  <c r="F74" i="1" s="1"/>
  <c r="F67" i="1"/>
  <c r="G65" i="1"/>
  <c r="G71" i="1" s="1"/>
  <c r="F65" i="1"/>
  <c r="F52" i="1"/>
  <c r="F58" i="1" s="1"/>
  <c r="F60" i="1" s="1"/>
  <c r="E99" i="1" s="1"/>
  <c r="E52" i="1"/>
  <c r="E58" i="1" s="1"/>
  <c r="E60" i="1" s="1"/>
  <c r="E84" i="1" s="1"/>
  <c r="D52" i="1"/>
  <c r="D58" i="1" s="1"/>
  <c r="D60" i="1" s="1"/>
  <c r="E70" i="1" s="1"/>
  <c r="E66" i="1" s="1"/>
  <c r="F66" i="1" s="1"/>
  <c r="J66" i="1" s="1"/>
  <c r="L66" i="1" s="1"/>
  <c r="D80" i="1" s="1"/>
  <c r="F46" i="1"/>
  <c r="E46" i="1"/>
  <c r="D46" i="1"/>
  <c r="F40" i="1"/>
  <c r="E40" i="1"/>
  <c r="D40" i="1"/>
  <c r="F30" i="1"/>
  <c r="E30" i="1"/>
  <c r="D30" i="1"/>
  <c r="D19" i="1"/>
  <c r="D14" i="1"/>
  <c r="F99" i="1" l="1"/>
  <c r="J99" i="1" s="1"/>
  <c r="K99" i="1" s="1"/>
  <c r="J65" i="1"/>
  <c r="L65" i="1" s="1"/>
  <c r="J100" i="1"/>
  <c r="K100" i="1" s="1"/>
  <c r="F84" i="1"/>
  <c r="J84" i="1" s="1"/>
  <c r="K84" i="1" s="1"/>
  <c r="J85" i="1"/>
  <c r="K85" i="1" s="1"/>
  <c r="F70" i="1"/>
  <c r="J70" i="1" s="1"/>
  <c r="K70" i="1" s="1"/>
  <c r="G74" i="1"/>
  <c r="G103" i="1"/>
  <c r="D15" i="1"/>
  <c r="D16" i="1" s="1"/>
  <c r="D20" i="1"/>
  <c r="D21" i="1" s="1"/>
  <c r="E19" i="1" s="1"/>
  <c r="G88" i="1"/>
  <c r="J71" i="1"/>
  <c r="K71" i="1" s="1"/>
  <c r="E20" i="1" l="1"/>
  <c r="E21" i="1" s="1"/>
  <c r="F19" i="1" s="1"/>
  <c r="D79" i="1"/>
  <c r="F79" i="1" s="1"/>
  <c r="D41" i="1"/>
  <c r="D42" i="1" s="1"/>
  <c r="E14" i="1"/>
  <c r="D23" i="1"/>
  <c r="F20" i="1" l="1"/>
  <c r="F21" i="1" s="1"/>
  <c r="D43" i="1"/>
  <c r="D48" i="1"/>
  <c r="D31" i="1"/>
  <c r="D25" i="1"/>
  <c r="D26" i="1"/>
  <c r="D33" i="1" s="1"/>
  <c r="E15" i="1"/>
  <c r="E41" i="1" s="1"/>
  <c r="E42" i="1" s="1"/>
  <c r="J79" i="1"/>
  <c r="H69" i="1" l="1"/>
  <c r="J69" i="1" s="1"/>
  <c r="L69" i="1" s="1"/>
  <c r="D83" i="1" s="1"/>
  <c r="E83" i="1" s="1"/>
  <c r="E80" i="1" s="1"/>
  <c r="F80" i="1" s="1"/>
  <c r="D32" i="1"/>
  <c r="D35" i="1" s="1"/>
  <c r="D47" i="1" s="1"/>
  <c r="H68" i="1" s="1"/>
  <c r="E48" i="1"/>
  <c r="H83" i="1" s="1"/>
  <c r="E43" i="1"/>
  <c r="E16" i="1"/>
  <c r="L79" i="1"/>
  <c r="F83" i="1" l="1"/>
  <c r="J83" i="1" s="1"/>
  <c r="L83" i="1" s="1"/>
  <c r="D97" i="1" s="1"/>
  <c r="E97" i="1" s="1"/>
  <c r="E23" i="1"/>
  <c r="F14" i="1"/>
  <c r="D94" i="1"/>
  <c r="J68" i="1"/>
  <c r="L68" i="1" s="1"/>
  <c r="D82" i="1" s="1"/>
  <c r="F82" i="1" s="1"/>
  <c r="D49" i="1"/>
  <c r="H72" i="1" s="1"/>
  <c r="J80" i="1"/>
  <c r="E95" i="1" l="1"/>
  <c r="E103" i="1" s="1"/>
  <c r="F97" i="1"/>
  <c r="E31" i="1"/>
  <c r="E26" i="1"/>
  <c r="E33" i="1" s="1"/>
  <c r="E25" i="1"/>
  <c r="L80" i="1"/>
  <c r="F94" i="1"/>
  <c r="J72" i="1"/>
  <c r="K72" i="1" s="1"/>
  <c r="D53" i="1"/>
  <c r="D54" i="1" s="1"/>
  <c r="F15" i="1"/>
  <c r="F41" i="1" s="1"/>
  <c r="F42" i="1" s="1"/>
  <c r="D95" i="1" l="1"/>
  <c r="F16" i="1"/>
  <c r="J94" i="1"/>
  <c r="L94" i="1" s="1"/>
  <c r="K75" i="1"/>
  <c r="I73" i="1" s="1"/>
  <c r="I67" i="1" s="1"/>
  <c r="I74" i="1" s="1"/>
  <c r="E32" i="1"/>
  <c r="E35" i="1" s="1"/>
  <c r="E47" i="1" s="1"/>
  <c r="H82" i="1" s="1"/>
  <c r="H86" i="1" s="1"/>
  <c r="F43" i="1"/>
  <c r="F48" i="1"/>
  <c r="H97" i="1" l="1"/>
  <c r="J97" i="1" s="1"/>
  <c r="L97" i="1" s="1"/>
  <c r="E49" i="1"/>
  <c r="E53" i="1" s="1"/>
  <c r="E54" i="1" s="1"/>
  <c r="J73" i="1"/>
  <c r="K73" i="1" s="1"/>
  <c r="K74" i="1" s="1"/>
  <c r="F23" i="1"/>
  <c r="F95" i="1"/>
  <c r="J95" i="1" l="1"/>
  <c r="L95" i="1" s="1"/>
  <c r="J86" i="1"/>
  <c r="K86" i="1" s="1"/>
  <c r="J82" i="1"/>
  <c r="L82" i="1" s="1"/>
  <c r="J67" i="1"/>
  <c r="F26" i="1"/>
  <c r="F33" i="1" s="1"/>
  <c r="H93" i="1" s="1"/>
  <c r="F25" i="1"/>
  <c r="F32" i="1" s="1"/>
  <c r="F31" i="1"/>
  <c r="D98" i="1" l="1"/>
  <c r="F98" i="1" s="1"/>
  <c r="H98" i="1" s="1"/>
  <c r="H101" i="1" s="1"/>
  <c r="H103" i="1" s="1"/>
  <c r="L67" i="1"/>
  <c r="J74" i="1"/>
  <c r="F35" i="1"/>
  <c r="F47" i="1" s="1"/>
  <c r="F49" i="1" s="1"/>
  <c r="K89" i="1"/>
  <c r="I87" i="1" s="1"/>
  <c r="I81" i="1" s="1"/>
  <c r="I88" i="1" s="1"/>
  <c r="J87" i="1" l="1"/>
  <c r="K87" i="1" s="1"/>
  <c r="K88" i="1" s="1"/>
  <c r="J101" i="1"/>
  <c r="K101" i="1" s="1"/>
  <c r="J93" i="1"/>
  <c r="F53" i="1"/>
  <c r="F54" i="1" s="1"/>
  <c r="D81" i="1"/>
  <c r="F81" i="1" s="1"/>
  <c r="L74" i="1"/>
  <c r="K104" i="1" l="1"/>
  <c r="I102" i="1" s="1"/>
  <c r="I96" i="1" s="1"/>
  <c r="I103" i="1" s="1"/>
  <c r="J81" i="1"/>
  <c r="F88" i="1"/>
  <c r="L93" i="1"/>
  <c r="J102" i="1" l="1"/>
  <c r="K102" i="1" s="1"/>
  <c r="K103" i="1" s="1"/>
  <c r="L81" i="1"/>
  <c r="J88" i="1"/>
  <c r="D96" i="1" l="1"/>
  <c r="D103" i="1" s="1"/>
  <c r="L88" i="1"/>
  <c r="F96" i="1" l="1"/>
  <c r="J96" i="1" l="1"/>
  <c r="F103" i="1"/>
  <c r="L96" i="1" l="1"/>
  <c r="J103" i="1"/>
  <c r="L103" i="1" l="1"/>
</calcChain>
</file>

<file path=xl/sharedStrings.xml><?xml version="1.0" encoding="utf-8"?>
<sst xmlns="http://schemas.openxmlformats.org/spreadsheetml/2006/main" count="275" uniqueCount="69">
  <si>
    <t>INVESTERING</t>
  </si>
  <si>
    <t>Saldosats</t>
  </si>
  <si>
    <t xml:space="preserve"> % - sats regnskapsm. avskriv.</t>
  </si>
  <si>
    <t>Årlig avskrivning</t>
  </si>
  <si>
    <t>%- sats utsatt skatt</t>
  </si>
  <si>
    <t>RM resultat før skattekostnad</t>
  </si>
  <si>
    <t>REGNSKAPSMESSIG OVERSIKT</t>
  </si>
  <si>
    <t>20x1</t>
  </si>
  <si>
    <t>20x2</t>
  </si>
  <si>
    <t>20x3</t>
  </si>
  <si>
    <t>Regnskapsm. verdi IB</t>
  </si>
  <si>
    <t xml:space="preserve"> - regskapsmessig avskrivning</t>
  </si>
  <si>
    <t>Regnskapsmessig verdi UB</t>
  </si>
  <si>
    <t>SKATTEMESSIG OVERSIKT</t>
  </si>
  <si>
    <t>Saldogrunnlag 31.12.</t>
  </si>
  <si>
    <t>Utsatt skatt</t>
  </si>
  <si>
    <t>Saldoavskrivning</t>
  </si>
  <si>
    <t>Utsatt skattefordel</t>
  </si>
  <si>
    <t>Saldoverdi UB</t>
  </si>
  <si>
    <t>Forskjeller balanseverdier: RM - SM verdi</t>
  </si>
  <si>
    <t>Skatteøkende midlertidige forskjeller</t>
  </si>
  <si>
    <t>Skattereduserende midlertidige forskjeller</t>
  </si>
  <si>
    <t>c)</t>
  </si>
  <si>
    <t>Midletidige forskjeller</t>
  </si>
  <si>
    <t xml:space="preserve">Endring utsatt skatt </t>
  </si>
  <si>
    <t>d)</t>
  </si>
  <si>
    <t>BEREGNING AV BETALBAR SKATT</t>
  </si>
  <si>
    <t>Regnskapsmessig resultat</t>
  </si>
  <si>
    <t>Korrigering for skattemessig avskrivning</t>
  </si>
  <si>
    <t>SKATTEMESSIG RESULTAT</t>
  </si>
  <si>
    <t>Betalbar skatt:</t>
  </si>
  <si>
    <t>SKATTEKOSTNAD</t>
  </si>
  <si>
    <t>Endring utsatt skatt:</t>
  </si>
  <si>
    <t>Skattekostnad</t>
  </si>
  <si>
    <t>ÅRSOVERSKUDD</t>
  </si>
  <si>
    <t>Resultat før skattekostnad</t>
  </si>
  <si>
    <t>Konto-</t>
  </si>
  <si>
    <t>Transak-</t>
  </si>
  <si>
    <t>Saldo-</t>
  </si>
  <si>
    <t>Oppgjørsposteringer</t>
  </si>
  <si>
    <t>End. sald.</t>
  </si>
  <si>
    <t>Resultat</t>
  </si>
  <si>
    <t>Balanse</t>
  </si>
  <si>
    <t>nr.</t>
  </si>
  <si>
    <t>IB</t>
  </si>
  <si>
    <t>sjon</t>
  </si>
  <si>
    <t>balanse</t>
  </si>
  <si>
    <t>Avskrivning</t>
  </si>
  <si>
    <t>Skatt</t>
  </si>
  <si>
    <t>Overskudd</t>
  </si>
  <si>
    <t>Maskiner</t>
  </si>
  <si>
    <t>Bank</t>
  </si>
  <si>
    <t>Egenkapital</t>
  </si>
  <si>
    <t>Betalbar skatt</t>
  </si>
  <si>
    <t>Inntekter</t>
  </si>
  <si>
    <t>Avskrivninger</t>
  </si>
  <si>
    <t>Årsresultat</t>
  </si>
  <si>
    <t>Sum</t>
  </si>
  <si>
    <t>Årsoverskudd</t>
  </si>
  <si>
    <t>Konto</t>
  </si>
  <si>
    <t>INNTEKTER</t>
  </si>
  <si>
    <t>Sum inntekter</t>
  </si>
  <si>
    <t>?</t>
  </si>
  <si>
    <t>Oppgave 16-2 Løsning</t>
  </si>
  <si>
    <t>a)</t>
  </si>
  <si>
    <t>b)</t>
  </si>
  <si>
    <t xml:space="preserve">Skattekostnaden er konstant, 50, som er 25 % av RM resultat før skattekostnad. </t>
  </si>
  <si>
    <t>Selv om det SM resultatet endres gjennom perioden, og dermed betalbar skatt, blir likevel skattekostnaden holdt konstant.</t>
  </si>
  <si>
    <t>Årsaken er endringen i utsatt skatt/skattefordel som kommer inn og justerer skattekostnaden. Denne justeringen sørger for konstant skattekostnad, 25 % av RM resultat.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</si>
</sst>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b/>
      <sz val="10"/>
      <name val="Trebuchet MS"/>
      <family val="2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/>
    <xf numFmtId="3" fontId="1" fillId="0" borderId="0" xfId="0" applyNumberFormat="1" applyFont="1"/>
    <xf numFmtId="0" fontId="1" fillId="0" borderId="0" xfId="0" applyNumberFormat="1" applyFont="1"/>
    <xf numFmtId="9" fontId="1" fillId="0" borderId="0" xfId="0" applyNumberFormat="1" applyFont="1"/>
    <xf numFmtId="10" fontId="1" fillId="0" borderId="0" xfId="0" applyNumberFormat="1" applyFont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164" fontId="1" fillId="0" borderId="0" xfId="0" applyNumberFormat="1" applyFont="1"/>
    <xf numFmtId="164" fontId="1" fillId="0" borderId="0" xfId="0" applyNumberFormat="1" applyFont="1" applyBorder="1"/>
    <xf numFmtId="164" fontId="3" fillId="0" borderId="0" xfId="0" applyNumberFormat="1" applyFont="1"/>
    <xf numFmtId="164" fontId="1" fillId="0" borderId="1" xfId="1" applyNumberFormat="1" applyFont="1" applyBorder="1"/>
    <xf numFmtId="164" fontId="1" fillId="0" borderId="0" xfId="1" applyNumberFormat="1" applyFont="1" applyBorder="1"/>
    <xf numFmtId="0" fontId="1" fillId="0" borderId="0" xfId="0" applyFont="1" applyBorder="1"/>
    <xf numFmtId="164" fontId="1" fillId="0" borderId="2" xfId="0" applyNumberFormat="1" applyFont="1" applyBorder="1"/>
    <xf numFmtId="164" fontId="1" fillId="0" borderId="3" xfId="1" applyNumberFormat="1" applyFont="1" applyBorder="1"/>
    <xf numFmtId="164" fontId="1" fillId="0" borderId="9" xfId="0" applyNumberFormat="1" applyFont="1" applyBorder="1"/>
    <xf numFmtId="164" fontId="1" fillId="0" borderId="6" xfId="0" applyNumberFormat="1" applyFont="1" applyBorder="1"/>
    <xf numFmtId="164" fontId="1" fillId="0" borderId="10" xfId="0" applyNumberFormat="1" applyFont="1" applyBorder="1"/>
    <xf numFmtId="164" fontId="1" fillId="0" borderId="2" xfId="0" applyNumberFormat="1" applyFont="1" applyBorder="1" applyAlignment="1">
      <alignment horizontal="right"/>
    </xf>
    <xf numFmtId="3" fontId="1" fillId="2" borderId="4" xfId="1" applyNumberFormat="1" applyFont="1" applyFill="1" applyBorder="1" applyAlignment="1">
      <alignment horizontal="center"/>
    </xf>
    <xf numFmtId="164" fontId="1" fillId="2" borderId="4" xfId="1" applyNumberFormat="1" applyFont="1" applyFill="1" applyBorder="1" applyAlignment="1">
      <alignment horizontal="center"/>
    </xf>
    <xf numFmtId="164" fontId="1" fillId="2" borderId="5" xfId="1" applyNumberFormat="1" applyFont="1" applyFill="1" applyBorder="1" applyAlignment="1">
      <alignment horizontal="center"/>
    </xf>
    <xf numFmtId="3" fontId="1" fillId="2" borderId="3" xfId="1" applyNumberFormat="1" applyFont="1" applyFill="1" applyBorder="1" applyAlignment="1">
      <alignment horizontal="center"/>
    </xf>
    <xf numFmtId="164" fontId="1" fillId="2" borderId="3" xfId="1" applyNumberFormat="1" applyFont="1" applyFill="1" applyBorder="1" applyAlignment="1">
      <alignment horizontal="center"/>
    </xf>
    <xf numFmtId="164" fontId="1" fillId="2" borderId="8" xfId="1" applyNumberFormat="1" applyFont="1" applyFill="1" applyBorder="1" applyAlignment="1">
      <alignment horizontal="center"/>
    </xf>
    <xf numFmtId="164" fontId="1" fillId="2" borderId="1" xfId="1" applyNumberFormat="1" applyFont="1" applyFill="1" applyBorder="1" applyAlignment="1">
      <alignment horizontal="center"/>
    </xf>
    <xf numFmtId="164" fontId="1" fillId="2" borderId="7" xfId="1" applyNumberFormat="1" applyFont="1" applyFill="1" applyBorder="1" applyAlignment="1">
      <alignment horizontal="center"/>
    </xf>
    <xf numFmtId="0" fontId="1" fillId="3" borderId="3" xfId="0" applyFont="1" applyFill="1" applyBorder="1"/>
    <xf numFmtId="164" fontId="1" fillId="3" borderId="3" xfId="1" applyNumberFormat="1" applyFont="1" applyFill="1" applyBorder="1"/>
    <xf numFmtId="0" fontId="1" fillId="3" borderId="1" xfId="0" applyFont="1" applyFill="1" applyBorder="1"/>
    <xf numFmtId="164" fontId="1" fillId="3" borderId="1" xfId="1" applyNumberFormat="1" applyFont="1" applyFill="1" applyBorder="1"/>
    <xf numFmtId="0" fontId="3" fillId="0" borderId="0" xfId="0" applyFont="1"/>
    <xf numFmtId="0" fontId="1" fillId="0" borderId="1" xfId="0" applyFont="1" applyFill="1" applyBorder="1"/>
    <xf numFmtId="164" fontId="1" fillId="0" borderId="1" xfId="1" applyNumberFormat="1" applyFont="1" applyFill="1" applyBorder="1"/>
    <xf numFmtId="164" fontId="1" fillId="0" borderId="1" xfId="1" applyNumberFormat="1" applyFont="1" applyFill="1" applyBorder="1" applyAlignment="1">
      <alignment horizontal="center"/>
    </xf>
    <xf numFmtId="0" fontId="1" fillId="0" borderId="3" xfId="0" applyFont="1" applyFill="1" applyBorder="1"/>
    <xf numFmtId="164" fontId="1" fillId="0" borderId="3" xfId="1" applyNumberFormat="1" applyFont="1" applyFill="1" applyBorder="1"/>
    <xf numFmtId="164" fontId="1" fillId="2" borderId="6" xfId="1" applyNumberFormat="1" applyFont="1" applyFill="1" applyBorder="1" applyAlignment="1">
      <alignment horizontal="center"/>
    </xf>
    <xf numFmtId="164" fontId="1" fillId="2" borderId="2" xfId="1" applyNumberFormat="1" applyFont="1" applyFill="1" applyBorder="1" applyAlignment="1">
      <alignment horizontal="center"/>
    </xf>
    <xf numFmtId="164" fontId="1" fillId="2" borderId="7" xfId="1" applyNumberFormat="1" applyFont="1" applyFill="1" applyBorder="1" applyAlignment="1">
      <alignment horizontal="center"/>
    </xf>
  </cellXfs>
  <cellStyles count="2">
    <cellStyle name="Normal" xfId="0" builtinId="0"/>
    <cellStyle name="Normal_LEASING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7"/>
  <sheetViews>
    <sheetView showGridLines="0" workbookViewId="0">
      <selection activeCell="E113" sqref="E113"/>
    </sheetView>
  </sheetViews>
  <sheetFormatPr defaultColWidth="11.3828125" defaultRowHeight="12.9" x14ac:dyDescent="0.35"/>
  <cols>
    <col min="1" max="1" width="6.3046875" style="1" customWidth="1"/>
    <col min="2" max="2" width="5.69140625" style="1" customWidth="1"/>
    <col min="3" max="3" width="18.69140625" style="1" customWidth="1"/>
    <col min="4" max="5" width="9" style="1" customWidth="1"/>
    <col min="6" max="6" width="10" style="1" customWidth="1"/>
    <col min="7" max="7" width="10.69140625" style="1" customWidth="1"/>
    <col min="8" max="12" width="10" style="1" customWidth="1"/>
    <col min="13" max="13" width="44.69140625" style="1" customWidth="1"/>
    <col min="14" max="14" width="8.3828125" style="1" customWidth="1"/>
    <col min="15" max="17" width="7.69140625" style="1" customWidth="1"/>
    <col min="18" max="18" width="3.69140625" style="1" customWidth="1"/>
    <col min="19" max="20" width="7.69140625" style="1" customWidth="1"/>
    <col min="21" max="21" width="13" style="1" customWidth="1"/>
    <col min="22" max="22" width="23.69140625" style="1" customWidth="1"/>
    <col min="23" max="16384" width="11.3828125" style="1"/>
  </cols>
  <sheetData>
    <row r="2" spans="2:12" x14ac:dyDescent="0.35">
      <c r="B2" s="2" t="s">
        <v>63</v>
      </c>
    </row>
    <row r="3" spans="2:12" hidden="1" x14ac:dyDescent="0.35"/>
    <row r="4" spans="2:12" hidden="1" x14ac:dyDescent="0.35">
      <c r="C4" s="3"/>
      <c r="D4" s="4"/>
      <c r="E4" s="4"/>
      <c r="F4" s="4"/>
      <c r="G4" s="4"/>
      <c r="H4" s="4"/>
      <c r="I4" s="4"/>
      <c r="J4" s="4"/>
      <c r="K4" s="4"/>
      <c r="L4" s="4"/>
    </row>
    <row r="5" spans="2:12" hidden="1" x14ac:dyDescent="0.35">
      <c r="C5" s="5" t="s">
        <v>0</v>
      </c>
      <c r="D5" s="4">
        <v>2400</v>
      </c>
      <c r="E5" s="4"/>
    </row>
    <row r="6" spans="2:12" hidden="1" x14ac:dyDescent="0.35">
      <c r="C6" s="5" t="s">
        <v>1</v>
      </c>
      <c r="D6" s="6">
        <v>0.3</v>
      </c>
      <c r="E6" s="6"/>
    </row>
    <row r="7" spans="2:12" hidden="1" x14ac:dyDescent="0.35">
      <c r="C7" s="5" t="s">
        <v>2</v>
      </c>
      <c r="D7" s="7">
        <v>0.25</v>
      </c>
      <c r="E7" s="7"/>
    </row>
    <row r="8" spans="2:12" hidden="1" x14ac:dyDescent="0.35">
      <c r="C8" s="5" t="s">
        <v>3</v>
      </c>
      <c r="D8" s="4">
        <v>600</v>
      </c>
      <c r="E8" s="4"/>
      <c r="F8" s="4"/>
      <c r="J8" s="4"/>
      <c r="K8" s="4"/>
      <c r="L8" s="4"/>
    </row>
    <row r="9" spans="2:12" hidden="1" x14ac:dyDescent="0.35">
      <c r="C9" s="5" t="s">
        <v>4</v>
      </c>
      <c r="D9" s="6">
        <v>0.25</v>
      </c>
      <c r="E9" s="6"/>
      <c r="F9" s="4"/>
      <c r="J9" s="4"/>
      <c r="K9" s="4"/>
      <c r="L9" s="4"/>
    </row>
    <row r="10" spans="2:12" hidden="1" x14ac:dyDescent="0.35">
      <c r="C10" s="5" t="s">
        <v>5</v>
      </c>
      <c r="D10" s="4">
        <v>200</v>
      </c>
      <c r="E10" s="6"/>
      <c r="F10" s="4"/>
      <c r="J10" s="4"/>
      <c r="K10" s="4"/>
      <c r="L10" s="4"/>
    </row>
    <row r="11" spans="2:12" hidden="1" x14ac:dyDescent="0.35">
      <c r="C11" s="5"/>
      <c r="D11" s="4"/>
      <c r="E11" s="4"/>
      <c r="F11" s="4"/>
      <c r="G11" s="4"/>
      <c r="H11" s="4"/>
      <c r="I11" s="4"/>
      <c r="J11" s="4"/>
      <c r="K11" s="4"/>
      <c r="L11" s="4"/>
    </row>
    <row r="12" spans="2:12" ht="15.75" hidden="1" customHeight="1" x14ac:dyDescent="0.35">
      <c r="C12" s="5"/>
      <c r="D12" s="4"/>
      <c r="E12" s="4"/>
      <c r="F12" s="4"/>
      <c r="G12" s="4"/>
      <c r="H12" s="4"/>
      <c r="I12" s="4"/>
      <c r="J12" s="4"/>
      <c r="K12" s="4"/>
      <c r="L12" s="4"/>
    </row>
    <row r="13" spans="2:12" ht="15.75" hidden="1" customHeight="1" x14ac:dyDescent="0.35">
      <c r="C13" s="8" t="s">
        <v>6</v>
      </c>
      <c r="D13" s="9" t="s">
        <v>7</v>
      </c>
      <c r="E13" s="9" t="s">
        <v>8</v>
      </c>
      <c r="F13" s="9" t="s">
        <v>9</v>
      </c>
      <c r="G13" s="11"/>
      <c r="H13" s="11"/>
      <c r="I13" s="11"/>
    </row>
    <row r="14" spans="2:12" ht="15.75" hidden="1" customHeight="1" x14ac:dyDescent="0.35">
      <c r="C14" s="8" t="s">
        <v>10</v>
      </c>
      <c r="D14" s="8">
        <f>+D5</f>
        <v>2400</v>
      </c>
      <c r="E14" s="8">
        <f>IF(D16&gt;0,D16,0)</f>
        <v>1800</v>
      </c>
      <c r="F14" s="8">
        <f>IF(E16&gt;0,E16,0)</f>
        <v>1200</v>
      </c>
      <c r="G14" s="11"/>
      <c r="H14" s="11"/>
      <c r="I14" s="11"/>
    </row>
    <row r="15" spans="2:12" ht="15.75" hidden="1" customHeight="1" x14ac:dyDescent="0.35">
      <c r="C15" s="8" t="s">
        <v>11</v>
      </c>
      <c r="D15" s="8">
        <f t="shared" ref="D15:F15" si="0">IF(D14&gt;0,$D$8,0)</f>
        <v>600</v>
      </c>
      <c r="E15" s="8">
        <f t="shared" si="0"/>
        <v>600</v>
      </c>
      <c r="F15" s="8">
        <f t="shared" si="0"/>
        <v>600</v>
      </c>
      <c r="G15" s="11"/>
      <c r="H15" s="11"/>
      <c r="I15" s="11"/>
    </row>
    <row r="16" spans="2:12" ht="15.75" hidden="1" customHeight="1" x14ac:dyDescent="0.35">
      <c r="C16" s="8" t="s">
        <v>12</v>
      </c>
      <c r="D16" s="8">
        <f t="shared" ref="D16:F16" si="1">+D14-D15</f>
        <v>1800</v>
      </c>
      <c r="E16" s="8">
        <f t="shared" si="1"/>
        <v>1200</v>
      </c>
      <c r="F16" s="8">
        <f t="shared" si="1"/>
        <v>600</v>
      </c>
      <c r="G16" s="11"/>
      <c r="H16" s="11"/>
      <c r="I16" s="11"/>
    </row>
    <row r="17" spans="3:9" ht="15.75" hidden="1" customHeight="1" x14ac:dyDescent="0.35">
      <c r="C17" s="8"/>
      <c r="D17" s="8"/>
      <c r="E17" s="8"/>
      <c r="F17" s="8"/>
      <c r="G17" s="11"/>
      <c r="H17" s="11"/>
      <c r="I17" s="11"/>
    </row>
    <row r="18" spans="3:9" ht="15.75" hidden="1" customHeight="1" x14ac:dyDescent="0.35">
      <c r="C18" s="8" t="s">
        <v>13</v>
      </c>
      <c r="D18" s="8"/>
      <c r="E18" s="8"/>
      <c r="F18" s="8"/>
      <c r="G18" s="11"/>
      <c r="H18" s="11"/>
      <c r="I18" s="11"/>
    </row>
    <row r="19" spans="3:9" ht="15.75" hidden="1" customHeight="1" x14ac:dyDescent="0.35">
      <c r="C19" s="8" t="s">
        <v>14</v>
      </c>
      <c r="D19" s="8">
        <f>+D5</f>
        <v>2400</v>
      </c>
      <c r="E19" s="8">
        <f>IF(E13&gt;0,D21,0)</f>
        <v>1680</v>
      </c>
      <c r="F19" s="8">
        <f>IF(F13&gt;0,E21,0)</f>
        <v>1176</v>
      </c>
      <c r="G19" s="11"/>
      <c r="H19" s="11"/>
      <c r="I19" s="11"/>
    </row>
    <row r="20" spans="3:9" ht="15.75" hidden="1" customHeight="1" x14ac:dyDescent="0.35">
      <c r="C20" s="8" t="s">
        <v>16</v>
      </c>
      <c r="D20" s="8">
        <f t="shared" ref="D20:F20" si="2">IF(D13&gt;0,D19*$D$6,0)</f>
        <v>720</v>
      </c>
      <c r="E20" s="8">
        <f t="shared" si="2"/>
        <v>504</v>
      </c>
      <c r="F20" s="8">
        <f t="shared" si="2"/>
        <v>352.8</v>
      </c>
      <c r="G20" s="11"/>
      <c r="H20" s="11"/>
      <c r="I20" s="11"/>
    </row>
    <row r="21" spans="3:9" ht="15.75" hidden="1" customHeight="1" x14ac:dyDescent="0.35">
      <c r="C21" s="8" t="s">
        <v>18</v>
      </c>
      <c r="D21" s="8">
        <f t="shared" ref="D21:F21" si="3">+D19-D20</f>
        <v>1680</v>
      </c>
      <c r="E21" s="8">
        <f t="shared" si="3"/>
        <v>1176</v>
      </c>
      <c r="F21" s="8">
        <f t="shared" si="3"/>
        <v>823.2</v>
      </c>
      <c r="G21" s="11"/>
      <c r="H21" s="11"/>
      <c r="I21" s="11"/>
    </row>
    <row r="22" spans="3:9" ht="15.75" hidden="1" customHeight="1" x14ac:dyDescent="0.35">
      <c r="C22" s="8"/>
      <c r="D22" s="8"/>
      <c r="E22" s="8"/>
      <c r="F22" s="8"/>
      <c r="G22" s="11"/>
      <c r="H22" s="11"/>
      <c r="I22" s="11"/>
    </row>
    <row r="23" spans="3:9" ht="15.75" hidden="1" customHeight="1" x14ac:dyDescent="0.35">
      <c r="C23" s="8" t="s">
        <v>19</v>
      </c>
      <c r="D23" s="8">
        <f t="shared" ref="D23:F23" si="4">+D16-D21</f>
        <v>120</v>
      </c>
      <c r="E23" s="8">
        <f t="shared" si="4"/>
        <v>24</v>
      </c>
      <c r="F23" s="8">
        <f t="shared" si="4"/>
        <v>-223.20000000000005</v>
      </c>
      <c r="G23" s="11"/>
      <c r="H23" s="11"/>
      <c r="I23" s="11"/>
    </row>
    <row r="24" spans="3:9" ht="15.75" hidden="1" customHeight="1" x14ac:dyDescent="0.35">
      <c r="C24" s="8"/>
      <c r="D24" s="8"/>
      <c r="E24" s="8"/>
      <c r="F24" s="8"/>
      <c r="G24" s="11"/>
      <c r="H24" s="11"/>
      <c r="I24" s="11"/>
    </row>
    <row r="25" spans="3:9" ht="15.75" hidden="1" customHeight="1" x14ac:dyDescent="0.35">
      <c r="C25" s="8" t="s">
        <v>20</v>
      </c>
      <c r="D25" s="8">
        <f t="shared" ref="D25:F25" si="5">IF(D23&gt;0,D23,0)</f>
        <v>120</v>
      </c>
      <c r="E25" s="8">
        <f t="shared" si="5"/>
        <v>24</v>
      </c>
      <c r="F25" s="8">
        <f t="shared" si="5"/>
        <v>0</v>
      </c>
      <c r="G25" s="11"/>
      <c r="H25" s="11"/>
      <c r="I25" s="11"/>
    </row>
    <row r="26" spans="3:9" ht="15.75" hidden="1" customHeight="1" x14ac:dyDescent="0.35">
      <c r="C26" s="8" t="s">
        <v>21</v>
      </c>
      <c r="D26" s="8">
        <f t="shared" ref="D26:F26" si="6">IF(D23&lt;0,-D23,0)</f>
        <v>0</v>
      </c>
      <c r="E26" s="8">
        <f t="shared" si="6"/>
        <v>0</v>
      </c>
      <c r="F26" s="8">
        <f t="shared" si="6"/>
        <v>223.20000000000005</v>
      </c>
      <c r="G26" s="11"/>
      <c r="H26" s="11"/>
      <c r="I26" s="11"/>
    </row>
    <row r="27" spans="3:9" ht="15.75" hidden="1" customHeight="1" x14ac:dyDescent="0.35">
      <c r="C27" s="12"/>
      <c r="D27" s="12"/>
      <c r="E27" s="12"/>
      <c r="F27" s="12"/>
      <c r="G27" s="11"/>
      <c r="H27" s="11"/>
      <c r="I27" s="11"/>
    </row>
    <row r="28" spans="3:9" ht="15.75" hidden="1" customHeight="1" x14ac:dyDescent="0.35">
      <c r="C28" s="12"/>
      <c r="D28" s="12"/>
      <c r="E28" s="12"/>
      <c r="F28" s="12"/>
      <c r="G28" s="11"/>
      <c r="H28" s="11"/>
      <c r="I28" s="11"/>
    </row>
    <row r="29" spans="3:9" ht="15.75" hidden="1" customHeight="1" x14ac:dyDescent="0.35">
      <c r="C29" s="12" t="s">
        <v>22</v>
      </c>
      <c r="D29" s="12"/>
      <c r="E29" s="12"/>
      <c r="F29" s="12"/>
      <c r="G29" s="11"/>
      <c r="H29" s="11"/>
      <c r="I29" s="11"/>
    </row>
    <row r="30" spans="3:9" ht="15.75" hidden="1" customHeight="1" x14ac:dyDescent="0.35">
      <c r="C30" s="8"/>
      <c r="D30" s="9" t="str">
        <f>+D13</f>
        <v>20x1</v>
      </c>
      <c r="E30" s="9" t="str">
        <f>+E13</f>
        <v>20x2</v>
      </c>
      <c r="F30" s="9" t="str">
        <f>+F13</f>
        <v>20x3</v>
      </c>
      <c r="G30" s="11"/>
      <c r="H30" s="11"/>
      <c r="I30" s="11"/>
    </row>
    <row r="31" spans="3:9" ht="15.75" hidden="1" customHeight="1" x14ac:dyDescent="0.35">
      <c r="C31" s="8" t="s">
        <v>23</v>
      </c>
      <c r="D31" s="8">
        <f>+D23</f>
        <v>120</v>
      </c>
      <c r="E31" s="8">
        <f>+E23</f>
        <v>24</v>
      </c>
      <c r="F31" s="8">
        <f>+F23</f>
        <v>-223.20000000000005</v>
      </c>
      <c r="G31" s="11"/>
      <c r="H31" s="11"/>
      <c r="I31" s="11"/>
    </row>
    <row r="32" spans="3:9" ht="15.75" hidden="1" customHeight="1" x14ac:dyDescent="0.35">
      <c r="C32" s="8" t="s">
        <v>15</v>
      </c>
      <c r="D32" s="8">
        <f>+D25*$D$9</f>
        <v>30</v>
      </c>
      <c r="E32" s="8">
        <f>+E25*$D$9</f>
        <v>6</v>
      </c>
      <c r="F32" s="8">
        <f>+F25*$D$9</f>
        <v>0</v>
      </c>
      <c r="G32" s="11"/>
      <c r="H32" s="11"/>
      <c r="I32" s="11"/>
    </row>
    <row r="33" spans="3:9" ht="15.75" hidden="1" customHeight="1" x14ac:dyDescent="0.35">
      <c r="C33" s="8" t="s">
        <v>17</v>
      </c>
      <c r="D33" s="8">
        <f>+$D$9*D26</f>
        <v>0</v>
      </c>
      <c r="E33" s="8">
        <f>+$D$9*E26</f>
        <v>0</v>
      </c>
      <c r="F33" s="8">
        <f>+$D$9*F26</f>
        <v>55.800000000000011</v>
      </c>
      <c r="G33" s="11"/>
      <c r="H33" s="11"/>
      <c r="I33" s="11"/>
    </row>
    <row r="34" spans="3:9" ht="15.75" hidden="1" customHeight="1" x14ac:dyDescent="0.35">
      <c r="C34" s="11"/>
      <c r="D34" s="11"/>
      <c r="E34" s="11"/>
      <c r="F34" s="11"/>
      <c r="G34" s="11"/>
      <c r="H34" s="11"/>
      <c r="I34" s="11"/>
    </row>
    <row r="35" spans="3:9" ht="15.75" hidden="1" customHeight="1" x14ac:dyDescent="0.35">
      <c r="C35" s="8" t="s">
        <v>24</v>
      </c>
      <c r="D35" s="8">
        <f>+D32</f>
        <v>30</v>
      </c>
      <c r="E35" s="8">
        <f>-E33+E32-D32+D33</f>
        <v>-24</v>
      </c>
      <c r="F35" s="8">
        <f>-F33+F32-E32+E33</f>
        <v>-61.800000000000011</v>
      </c>
      <c r="G35" s="11"/>
      <c r="H35" s="11"/>
      <c r="I35" s="11"/>
    </row>
    <row r="36" spans="3:9" ht="15.75" hidden="1" customHeight="1" x14ac:dyDescent="0.35">
      <c r="C36" s="12"/>
      <c r="D36" s="12"/>
      <c r="E36" s="12"/>
      <c r="F36" s="12"/>
      <c r="G36" s="11"/>
      <c r="H36" s="11"/>
      <c r="I36" s="11"/>
    </row>
    <row r="37" spans="3:9" ht="15.75" hidden="1" customHeight="1" x14ac:dyDescent="0.35">
      <c r="C37" s="12" t="s">
        <v>25</v>
      </c>
      <c r="D37" s="12"/>
      <c r="E37" s="12"/>
      <c r="F37" s="12"/>
      <c r="G37" s="11"/>
      <c r="H37" s="11"/>
      <c r="I37" s="11"/>
    </row>
    <row r="38" spans="3:9" hidden="1" x14ac:dyDescent="0.35">
      <c r="C38" s="11"/>
      <c r="D38" s="11"/>
      <c r="E38" s="11"/>
      <c r="F38" s="11"/>
      <c r="G38" s="11"/>
      <c r="H38" s="11"/>
      <c r="I38" s="11"/>
    </row>
    <row r="39" spans="3:9" hidden="1" x14ac:dyDescent="0.35">
      <c r="C39" s="8" t="s">
        <v>26</v>
      </c>
      <c r="D39" s="10" t="s">
        <v>7</v>
      </c>
      <c r="E39" s="10" t="s">
        <v>8</v>
      </c>
      <c r="F39" s="10" t="s">
        <v>9</v>
      </c>
      <c r="G39" s="11"/>
      <c r="H39" s="11"/>
      <c r="I39" s="11"/>
    </row>
    <row r="40" spans="3:9" hidden="1" x14ac:dyDescent="0.35">
      <c r="C40" s="8" t="s">
        <v>27</v>
      </c>
      <c r="D40" s="8">
        <f>+$D$10</f>
        <v>200</v>
      </c>
      <c r="E40" s="8">
        <f t="shared" ref="E40:F40" si="7">+$D$10</f>
        <v>200</v>
      </c>
      <c r="F40" s="8">
        <f t="shared" si="7"/>
        <v>200</v>
      </c>
      <c r="G40" s="11"/>
      <c r="H40" s="11"/>
      <c r="I40" s="11"/>
    </row>
    <row r="41" spans="3:9" hidden="1" x14ac:dyDescent="0.35">
      <c r="C41" s="8" t="s">
        <v>28</v>
      </c>
      <c r="D41" s="8">
        <f>+D15-D20</f>
        <v>-120</v>
      </c>
      <c r="E41" s="8">
        <f>+E15-E20</f>
        <v>96</v>
      </c>
      <c r="F41" s="8">
        <f>+F15-F20</f>
        <v>247.2</v>
      </c>
      <c r="G41" s="11"/>
      <c r="H41" s="11"/>
      <c r="I41" s="11"/>
    </row>
    <row r="42" spans="3:9" hidden="1" x14ac:dyDescent="0.35">
      <c r="C42" s="8" t="s">
        <v>29</v>
      </c>
      <c r="D42" s="8">
        <f t="shared" ref="D42:F42" si="8">+D40+D41</f>
        <v>80</v>
      </c>
      <c r="E42" s="8">
        <f t="shared" si="8"/>
        <v>296</v>
      </c>
      <c r="F42" s="8">
        <f t="shared" si="8"/>
        <v>447.2</v>
      </c>
      <c r="G42" s="11"/>
      <c r="H42" s="11"/>
      <c r="I42" s="11"/>
    </row>
    <row r="43" spans="3:9" hidden="1" x14ac:dyDescent="0.35">
      <c r="C43" s="8" t="s">
        <v>30</v>
      </c>
      <c r="D43" s="8">
        <f t="shared" ref="D43:F43" si="9">$D$9*D42</f>
        <v>20</v>
      </c>
      <c r="E43" s="8">
        <f t="shared" si="9"/>
        <v>74</v>
      </c>
      <c r="F43" s="8">
        <f t="shared" si="9"/>
        <v>111.8</v>
      </c>
      <c r="G43" s="11"/>
      <c r="H43" s="11"/>
      <c r="I43" s="11"/>
    </row>
    <row r="44" spans="3:9" hidden="1" x14ac:dyDescent="0.35">
      <c r="C44" s="11"/>
      <c r="D44" s="11"/>
      <c r="E44" s="11"/>
      <c r="F44" s="11"/>
      <c r="G44" s="11"/>
      <c r="H44" s="11"/>
      <c r="I44" s="11"/>
    </row>
    <row r="45" spans="3:9" hidden="1" x14ac:dyDescent="0.35">
      <c r="C45" s="13"/>
      <c r="D45" s="11"/>
      <c r="E45" s="11"/>
      <c r="F45" s="11"/>
      <c r="G45" s="11"/>
      <c r="H45" s="11"/>
      <c r="I45" s="11"/>
    </row>
    <row r="46" spans="3:9" hidden="1" x14ac:dyDescent="0.35">
      <c r="C46" s="8" t="s">
        <v>31</v>
      </c>
      <c r="D46" s="10" t="str">
        <f>+D39</f>
        <v>20x1</v>
      </c>
      <c r="E46" s="10" t="str">
        <f>+E39</f>
        <v>20x2</v>
      </c>
      <c r="F46" s="10" t="str">
        <f>+F39</f>
        <v>20x3</v>
      </c>
      <c r="G46" s="11"/>
      <c r="H46" s="11"/>
      <c r="I46" s="11"/>
    </row>
    <row r="47" spans="3:9" hidden="1" x14ac:dyDescent="0.35">
      <c r="C47" s="8" t="s">
        <v>32</v>
      </c>
      <c r="D47" s="8">
        <f>D35</f>
        <v>30</v>
      </c>
      <c r="E47" s="8">
        <f>E35</f>
        <v>-24</v>
      </c>
      <c r="F47" s="8">
        <f>F35</f>
        <v>-61.800000000000011</v>
      </c>
      <c r="G47" s="11"/>
      <c r="H47" s="11"/>
      <c r="I47" s="11"/>
    </row>
    <row r="48" spans="3:9" hidden="1" x14ac:dyDescent="0.35">
      <c r="C48" s="8" t="s">
        <v>30</v>
      </c>
      <c r="D48" s="8">
        <f>D42*$D$9</f>
        <v>20</v>
      </c>
      <c r="E48" s="8">
        <f>E42*$D$9</f>
        <v>74</v>
      </c>
      <c r="F48" s="8">
        <f>F42*$D$9</f>
        <v>111.8</v>
      </c>
      <c r="G48" s="11"/>
      <c r="H48" s="11"/>
      <c r="I48" s="11"/>
    </row>
    <row r="49" spans="1:12" hidden="1" x14ac:dyDescent="0.35">
      <c r="C49" s="8" t="s">
        <v>33</v>
      </c>
      <c r="D49" s="8">
        <f t="shared" ref="D49:F49" si="10">+D47+D48</f>
        <v>50</v>
      </c>
      <c r="E49" s="8">
        <f t="shared" si="10"/>
        <v>50</v>
      </c>
      <c r="F49" s="8">
        <f t="shared" si="10"/>
        <v>49.999999999999986</v>
      </c>
      <c r="G49" s="11"/>
      <c r="H49" s="11"/>
      <c r="I49" s="11"/>
    </row>
    <row r="50" spans="1:12" hidden="1" x14ac:dyDescent="0.35">
      <c r="C50" s="12"/>
      <c r="D50" s="12"/>
      <c r="E50" s="12"/>
      <c r="F50" s="12"/>
      <c r="G50" s="11"/>
      <c r="H50" s="11"/>
      <c r="I50" s="11"/>
    </row>
    <row r="51" spans="1:12" hidden="1" x14ac:dyDescent="0.35">
      <c r="C51" s="12" t="s">
        <v>34</v>
      </c>
      <c r="D51" s="12"/>
      <c r="E51" s="12"/>
      <c r="F51" s="12"/>
      <c r="G51" s="11"/>
      <c r="H51" s="11"/>
      <c r="I51" s="11"/>
    </row>
    <row r="52" spans="1:12" hidden="1" x14ac:dyDescent="0.35">
      <c r="C52" s="8" t="s">
        <v>35</v>
      </c>
      <c r="D52" s="8">
        <f>+$D$10</f>
        <v>200</v>
      </c>
      <c r="E52" s="8">
        <f t="shared" ref="E52:F52" si="11">+$D$10</f>
        <v>200</v>
      </c>
      <c r="F52" s="8">
        <f t="shared" si="11"/>
        <v>200</v>
      </c>
      <c r="G52" s="11"/>
      <c r="H52" s="11"/>
      <c r="I52" s="11"/>
    </row>
    <row r="53" spans="1:12" hidden="1" x14ac:dyDescent="0.35">
      <c r="C53" s="8" t="s">
        <v>33</v>
      </c>
      <c r="D53" s="8">
        <f>-D49</f>
        <v>-50</v>
      </c>
      <c r="E53" s="8">
        <f>-E49</f>
        <v>-50</v>
      </c>
      <c r="F53" s="8">
        <f>-F49</f>
        <v>-49.999999999999986</v>
      </c>
      <c r="G53" s="11"/>
      <c r="H53" s="11"/>
      <c r="I53" s="11"/>
    </row>
    <row r="54" spans="1:12" hidden="1" x14ac:dyDescent="0.35">
      <c r="C54" s="8" t="s">
        <v>34</v>
      </c>
      <c r="D54" s="8">
        <f t="shared" ref="D54:F54" si="12">+D52+D53</f>
        <v>150</v>
      </c>
      <c r="E54" s="8">
        <f t="shared" si="12"/>
        <v>150</v>
      </c>
      <c r="F54" s="8">
        <f t="shared" si="12"/>
        <v>150</v>
      </c>
      <c r="G54" s="11"/>
      <c r="H54" s="11"/>
      <c r="I54" s="11"/>
    </row>
    <row r="55" spans="1:12" hidden="1" x14ac:dyDescent="0.35">
      <c r="C55" s="12"/>
      <c r="D55" s="12"/>
      <c r="E55" s="12"/>
      <c r="F55" s="12"/>
      <c r="G55" s="11"/>
      <c r="H55" s="11"/>
      <c r="I55" s="11"/>
    </row>
    <row r="56" spans="1:12" hidden="1" x14ac:dyDescent="0.35">
      <c r="C56" s="12"/>
      <c r="D56" s="12"/>
      <c r="E56" s="12"/>
      <c r="F56" s="12"/>
      <c r="G56" s="11"/>
      <c r="H56" s="11"/>
      <c r="I56" s="11"/>
    </row>
    <row r="57" spans="1:12" hidden="1" x14ac:dyDescent="0.35">
      <c r="C57" s="20" t="s">
        <v>60</v>
      </c>
      <c r="D57" s="10" t="str">
        <f>+D39</f>
        <v>20x1</v>
      </c>
      <c r="E57" s="22" t="str">
        <f t="shared" ref="E57:F57" si="13">+E39</f>
        <v>20x2</v>
      </c>
      <c r="F57" s="10" t="str">
        <f t="shared" si="13"/>
        <v>20x3</v>
      </c>
      <c r="G57" s="11"/>
      <c r="H57" s="11"/>
      <c r="I57" s="11"/>
    </row>
    <row r="58" spans="1:12" hidden="1" x14ac:dyDescent="0.35">
      <c r="C58" s="19" t="s">
        <v>35</v>
      </c>
      <c r="D58" s="21">
        <f>+D52</f>
        <v>200</v>
      </c>
      <c r="E58" s="12">
        <f t="shared" ref="E58:F58" si="14">+E52</f>
        <v>200</v>
      </c>
      <c r="F58" s="21">
        <f t="shared" si="14"/>
        <v>200</v>
      </c>
      <c r="G58" s="11"/>
      <c r="H58" s="11"/>
      <c r="I58" s="11"/>
    </row>
    <row r="59" spans="1:12" hidden="1" x14ac:dyDescent="0.35">
      <c r="C59" s="19" t="s">
        <v>55</v>
      </c>
      <c r="D59" s="21">
        <f>+$D8</f>
        <v>600</v>
      </c>
      <c r="E59" s="12">
        <f t="shared" ref="E59:F59" si="15">+$D8</f>
        <v>600</v>
      </c>
      <c r="F59" s="21">
        <f t="shared" si="15"/>
        <v>600</v>
      </c>
      <c r="G59" s="11"/>
      <c r="H59" s="11"/>
      <c r="I59" s="11"/>
    </row>
    <row r="60" spans="1:12" hidden="1" x14ac:dyDescent="0.35">
      <c r="C60" s="20" t="s">
        <v>61</v>
      </c>
      <c r="D60" s="8">
        <f>SUM(D58:D59)</f>
        <v>800</v>
      </c>
      <c r="E60" s="17">
        <f t="shared" ref="E60:F60" si="16">SUM(E58:E59)</f>
        <v>800</v>
      </c>
      <c r="F60" s="8">
        <f t="shared" si="16"/>
        <v>800</v>
      </c>
      <c r="G60" s="11"/>
      <c r="H60" s="11"/>
      <c r="I60" s="11"/>
    </row>
    <row r="61" spans="1:12" x14ac:dyDescent="0.35"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2" x14ac:dyDescent="0.35">
      <c r="B62" s="35" t="s">
        <v>7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1:12" x14ac:dyDescent="0.35">
      <c r="A63" s="1" t="s">
        <v>64</v>
      </c>
      <c r="B63" s="23" t="s">
        <v>36</v>
      </c>
      <c r="C63" s="24" t="s">
        <v>59</v>
      </c>
      <c r="D63" s="25" t="s">
        <v>44</v>
      </c>
      <c r="E63" s="25" t="s">
        <v>37</v>
      </c>
      <c r="F63" s="25" t="s">
        <v>38</v>
      </c>
      <c r="G63" s="41" t="s">
        <v>39</v>
      </c>
      <c r="H63" s="42"/>
      <c r="I63" s="43"/>
      <c r="J63" s="25" t="s">
        <v>40</v>
      </c>
      <c r="K63" s="25" t="s">
        <v>41</v>
      </c>
      <c r="L63" s="25" t="s">
        <v>42</v>
      </c>
    </row>
    <row r="64" spans="1:12" x14ac:dyDescent="0.35">
      <c r="B64" s="26" t="s">
        <v>43</v>
      </c>
      <c r="C64" s="27"/>
      <c r="D64" s="28"/>
      <c r="E64" s="28" t="s">
        <v>45</v>
      </c>
      <c r="F64" s="28" t="s">
        <v>46</v>
      </c>
      <c r="G64" s="29" t="s">
        <v>47</v>
      </c>
      <c r="H64" s="30" t="s">
        <v>48</v>
      </c>
      <c r="I64" s="30" t="s">
        <v>49</v>
      </c>
      <c r="J64" s="28" t="s">
        <v>46</v>
      </c>
      <c r="K64" s="28"/>
      <c r="L64" s="28"/>
    </row>
    <row r="65" spans="2:12" x14ac:dyDescent="0.35">
      <c r="B65" s="31">
        <v>1200</v>
      </c>
      <c r="C65" s="32" t="s">
        <v>50</v>
      </c>
      <c r="D65" s="32"/>
      <c r="E65" s="32">
        <v>2400</v>
      </c>
      <c r="F65" s="32">
        <f t="shared" ref="F65:F67" si="17">SUM(D65:E65)</f>
        <v>2400</v>
      </c>
      <c r="G65" s="18"/>
      <c r="H65" s="18"/>
      <c r="I65" s="18"/>
      <c r="J65" s="18"/>
      <c r="K65" s="18"/>
      <c r="L65" s="18"/>
    </row>
    <row r="66" spans="2:12" x14ac:dyDescent="0.35">
      <c r="B66" s="33">
        <v>1920</v>
      </c>
      <c r="C66" s="34" t="s">
        <v>51</v>
      </c>
      <c r="D66" s="34">
        <v>2500</v>
      </c>
      <c r="E66" s="34">
        <f>-E65-E70</f>
        <v>-1600</v>
      </c>
      <c r="F66" s="34">
        <f t="shared" si="17"/>
        <v>900</v>
      </c>
      <c r="G66" s="14"/>
      <c r="H66" s="14"/>
      <c r="I66" s="14"/>
      <c r="J66" s="14"/>
      <c r="K66" s="14"/>
      <c r="L66" s="14"/>
    </row>
    <row r="67" spans="2:12" x14ac:dyDescent="0.35">
      <c r="B67" s="33">
        <v>2000</v>
      </c>
      <c r="C67" s="34" t="s">
        <v>52</v>
      </c>
      <c r="D67" s="34">
        <v>-2500</v>
      </c>
      <c r="E67" s="34"/>
      <c r="F67" s="34">
        <f t="shared" si="17"/>
        <v>-2500</v>
      </c>
      <c r="G67" s="14"/>
      <c r="H67" s="14"/>
      <c r="I67" s="14"/>
      <c r="J67" s="14"/>
      <c r="K67" s="14"/>
      <c r="L67" s="14"/>
    </row>
    <row r="68" spans="2:12" x14ac:dyDescent="0.35">
      <c r="B68" s="33">
        <v>2120</v>
      </c>
      <c r="C68" s="34" t="s">
        <v>15</v>
      </c>
      <c r="D68" s="34"/>
      <c r="E68" s="34"/>
      <c r="F68" s="34"/>
      <c r="G68" s="14"/>
      <c r="H68" s="14"/>
      <c r="I68" s="14"/>
      <c r="J68" s="14"/>
      <c r="K68" s="14"/>
      <c r="L68" s="14"/>
    </row>
    <row r="69" spans="2:12" x14ac:dyDescent="0.35">
      <c r="B69" s="33">
        <v>2500</v>
      </c>
      <c r="C69" s="34" t="s">
        <v>53</v>
      </c>
      <c r="D69" s="34"/>
      <c r="E69" s="34"/>
      <c r="F69" s="34"/>
      <c r="G69" s="14"/>
      <c r="H69" s="14"/>
      <c r="I69" s="14"/>
      <c r="J69" s="14"/>
      <c r="K69" s="14"/>
      <c r="L69" s="14"/>
    </row>
    <row r="70" spans="2:12" x14ac:dyDescent="0.35">
      <c r="B70" s="33">
        <v>3000</v>
      </c>
      <c r="C70" s="34" t="s">
        <v>54</v>
      </c>
      <c r="D70" s="34"/>
      <c r="E70" s="34">
        <f>-D60</f>
        <v>-800</v>
      </c>
      <c r="F70" s="34">
        <f>SUM(D70:E70)</f>
        <v>-800</v>
      </c>
      <c r="G70" s="14"/>
      <c r="H70" s="14"/>
      <c r="I70" s="14"/>
      <c r="J70" s="14"/>
      <c r="K70" s="14"/>
      <c r="L70" s="14"/>
    </row>
    <row r="71" spans="2:12" x14ac:dyDescent="0.35">
      <c r="B71" s="33">
        <v>6010</v>
      </c>
      <c r="C71" s="34" t="s">
        <v>55</v>
      </c>
      <c r="D71" s="34"/>
      <c r="E71" s="34"/>
      <c r="F71" s="34"/>
      <c r="G71" s="14"/>
      <c r="H71" s="14"/>
      <c r="I71" s="14"/>
      <c r="J71" s="14"/>
      <c r="K71" s="14"/>
      <c r="L71" s="14"/>
    </row>
    <row r="72" spans="2:12" x14ac:dyDescent="0.35">
      <c r="B72" s="33">
        <v>8325</v>
      </c>
      <c r="C72" s="34" t="s">
        <v>33</v>
      </c>
      <c r="D72" s="34"/>
      <c r="E72" s="34"/>
      <c r="F72" s="34"/>
      <c r="G72" s="14"/>
      <c r="H72" s="14"/>
      <c r="I72" s="14"/>
      <c r="J72" s="14"/>
      <c r="K72" s="14"/>
      <c r="L72" s="14"/>
    </row>
    <row r="73" spans="2:12" x14ac:dyDescent="0.35">
      <c r="B73" s="33">
        <v>8800</v>
      </c>
      <c r="C73" s="34" t="s">
        <v>56</v>
      </c>
      <c r="D73" s="34"/>
      <c r="E73" s="34"/>
      <c r="F73" s="34"/>
      <c r="G73" s="14"/>
      <c r="H73" s="14"/>
      <c r="I73" s="14"/>
      <c r="J73" s="14"/>
      <c r="K73" s="14"/>
      <c r="L73" s="14"/>
    </row>
    <row r="74" spans="2:12" x14ac:dyDescent="0.35">
      <c r="B74" s="33"/>
      <c r="C74" s="34" t="s">
        <v>57</v>
      </c>
      <c r="D74" s="34">
        <f>SUM(D65:D73)</f>
        <v>0</v>
      </c>
      <c r="E74" s="34"/>
      <c r="F74" s="34">
        <f t="shared" ref="F74" si="18">SUM(D74:E74)</f>
        <v>0</v>
      </c>
      <c r="G74" s="14"/>
      <c r="H74" s="14"/>
      <c r="I74" s="14"/>
      <c r="J74" s="14"/>
      <c r="K74" s="14"/>
      <c r="L74" s="14"/>
    </row>
    <row r="75" spans="2:12" x14ac:dyDescent="0.35">
      <c r="B75" s="16"/>
      <c r="C75" s="15"/>
      <c r="D75" s="15"/>
      <c r="E75" s="15"/>
      <c r="F75" s="15"/>
      <c r="G75" s="15"/>
      <c r="H75" s="15"/>
      <c r="I75" s="15"/>
      <c r="J75" s="15"/>
      <c r="K75" s="11"/>
      <c r="L75" s="15"/>
    </row>
    <row r="76" spans="2:12" x14ac:dyDescent="0.35">
      <c r="B76" s="35" t="s">
        <v>8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</row>
    <row r="77" spans="2:12" x14ac:dyDescent="0.35">
      <c r="B77" s="23" t="s">
        <v>36</v>
      </c>
      <c r="C77" s="24" t="s">
        <v>59</v>
      </c>
      <c r="D77" s="25" t="s">
        <v>44</v>
      </c>
      <c r="E77" s="25" t="s">
        <v>37</v>
      </c>
      <c r="F77" s="25" t="s">
        <v>38</v>
      </c>
      <c r="G77" s="41" t="s">
        <v>39</v>
      </c>
      <c r="H77" s="42"/>
      <c r="I77" s="43"/>
      <c r="J77" s="25" t="s">
        <v>40</v>
      </c>
      <c r="K77" s="25" t="s">
        <v>41</v>
      </c>
      <c r="L77" s="25" t="s">
        <v>42</v>
      </c>
    </row>
    <row r="78" spans="2:12" x14ac:dyDescent="0.35">
      <c r="B78" s="26" t="s">
        <v>43</v>
      </c>
      <c r="C78" s="27"/>
      <c r="D78" s="28"/>
      <c r="E78" s="28" t="s">
        <v>45</v>
      </c>
      <c r="F78" s="28" t="s">
        <v>46</v>
      </c>
      <c r="G78" s="29" t="s">
        <v>47</v>
      </c>
      <c r="H78" s="30" t="s">
        <v>48</v>
      </c>
      <c r="I78" s="30" t="s">
        <v>49</v>
      </c>
      <c r="J78" s="28" t="s">
        <v>46</v>
      </c>
      <c r="K78" s="28"/>
      <c r="L78" s="28"/>
    </row>
    <row r="79" spans="2:12" x14ac:dyDescent="0.35">
      <c r="B79" s="31">
        <v>1200</v>
      </c>
      <c r="C79" s="32" t="s">
        <v>50</v>
      </c>
      <c r="D79" s="32">
        <v>1800</v>
      </c>
      <c r="E79" s="32"/>
      <c r="F79" s="32">
        <v>1800</v>
      </c>
      <c r="G79" s="18"/>
      <c r="H79" s="18"/>
      <c r="I79" s="18"/>
      <c r="J79" s="18"/>
      <c r="K79" s="18"/>
      <c r="L79" s="18"/>
    </row>
    <row r="80" spans="2:12" x14ac:dyDescent="0.35">
      <c r="B80" s="33">
        <v>1920</v>
      </c>
      <c r="C80" s="34" t="s">
        <v>51</v>
      </c>
      <c r="D80" s="34">
        <v>900</v>
      </c>
      <c r="E80" s="34">
        <v>780</v>
      </c>
      <c r="F80" s="34">
        <v>1680</v>
      </c>
      <c r="G80" s="14"/>
      <c r="H80" s="14"/>
      <c r="I80" s="14"/>
      <c r="J80" s="14"/>
      <c r="K80" s="14"/>
      <c r="L80" s="14"/>
    </row>
    <row r="81" spans="2:12" x14ac:dyDescent="0.35">
      <c r="B81" s="33">
        <v>2000</v>
      </c>
      <c r="C81" s="34" t="s">
        <v>52</v>
      </c>
      <c r="D81" s="34">
        <v>-2650</v>
      </c>
      <c r="E81" s="34"/>
      <c r="F81" s="34">
        <v>-2650</v>
      </c>
      <c r="G81" s="14"/>
      <c r="H81" s="14"/>
      <c r="I81" s="14"/>
      <c r="J81" s="14"/>
      <c r="K81" s="14"/>
      <c r="L81" s="14"/>
    </row>
    <row r="82" spans="2:12" x14ac:dyDescent="0.35">
      <c r="B82" s="36">
        <v>2120</v>
      </c>
      <c r="C82" s="37" t="s">
        <v>15</v>
      </c>
      <c r="D82" s="38" t="s">
        <v>62</v>
      </c>
      <c r="E82" s="38"/>
      <c r="F82" s="38" t="s">
        <v>62</v>
      </c>
      <c r="G82" s="14"/>
      <c r="H82" s="14"/>
      <c r="I82" s="14"/>
      <c r="J82" s="14"/>
      <c r="K82" s="14"/>
      <c r="L82" s="14"/>
    </row>
    <row r="83" spans="2:12" x14ac:dyDescent="0.35">
      <c r="B83" s="36">
        <v>2500</v>
      </c>
      <c r="C83" s="37" t="s">
        <v>53</v>
      </c>
      <c r="D83" s="38" t="s">
        <v>62</v>
      </c>
      <c r="E83" s="38" t="s">
        <v>62</v>
      </c>
      <c r="F83" s="38" t="s">
        <v>62</v>
      </c>
      <c r="G83" s="14"/>
      <c r="H83" s="14"/>
      <c r="I83" s="14"/>
      <c r="J83" s="14"/>
      <c r="K83" s="14"/>
      <c r="L83" s="14"/>
    </row>
    <row r="84" spans="2:12" x14ac:dyDescent="0.35">
      <c r="B84" s="33">
        <v>3000</v>
      </c>
      <c r="C84" s="34" t="s">
        <v>54</v>
      </c>
      <c r="D84" s="34"/>
      <c r="E84" s="34">
        <v>-800</v>
      </c>
      <c r="F84" s="34">
        <v>-800</v>
      </c>
      <c r="G84" s="14"/>
      <c r="H84" s="14"/>
      <c r="I84" s="14"/>
      <c r="J84" s="14"/>
      <c r="K84" s="14"/>
      <c r="L84" s="14"/>
    </row>
    <row r="85" spans="2:12" x14ac:dyDescent="0.35">
      <c r="B85" s="33">
        <v>6010</v>
      </c>
      <c r="C85" s="34" t="s">
        <v>55</v>
      </c>
      <c r="D85" s="34"/>
      <c r="E85" s="34"/>
      <c r="F85" s="34"/>
      <c r="G85" s="14"/>
      <c r="H85" s="14"/>
      <c r="I85" s="14"/>
      <c r="J85" s="14"/>
      <c r="K85" s="14"/>
      <c r="L85" s="14"/>
    </row>
    <row r="86" spans="2:12" x14ac:dyDescent="0.35">
      <c r="B86" s="33">
        <v>8325</v>
      </c>
      <c r="C86" s="34" t="s">
        <v>33</v>
      </c>
      <c r="D86" s="34"/>
      <c r="E86" s="34"/>
      <c r="F86" s="34"/>
      <c r="G86" s="14"/>
      <c r="H86" s="14"/>
      <c r="I86" s="14"/>
      <c r="J86" s="14"/>
      <c r="K86" s="14"/>
      <c r="L86" s="14"/>
    </row>
    <row r="87" spans="2:12" x14ac:dyDescent="0.35">
      <c r="B87" s="33">
        <v>8800</v>
      </c>
      <c r="C87" s="34" t="s">
        <v>58</v>
      </c>
      <c r="D87" s="34"/>
      <c r="E87" s="34"/>
      <c r="F87" s="34"/>
      <c r="G87" s="14"/>
      <c r="H87" s="14"/>
      <c r="I87" s="14"/>
      <c r="J87" s="14"/>
      <c r="K87" s="14"/>
      <c r="L87" s="14"/>
    </row>
    <row r="88" spans="2:12" x14ac:dyDescent="0.35">
      <c r="B88" s="33"/>
      <c r="C88" s="34" t="s">
        <v>57</v>
      </c>
      <c r="D88" s="34"/>
      <c r="E88" s="34"/>
      <c r="F88" s="34">
        <v>0</v>
      </c>
      <c r="G88" s="14"/>
      <c r="H88" s="14"/>
      <c r="I88" s="14"/>
      <c r="J88" s="14"/>
      <c r="K88" s="14"/>
      <c r="L88" s="14"/>
    </row>
    <row r="89" spans="2:12" x14ac:dyDescent="0.35">
      <c r="B89" s="16"/>
      <c r="C89" s="15"/>
      <c r="D89" s="15"/>
      <c r="E89" s="15"/>
      <c r="F89" s="15"/>
      <c r="G89" s="15"/>
      <c r="H89" s="15"/>
      <c r="I89" s="15"/>
      <c r="J89" s="15"/>
      <c r="K89" s="11"/>
      <c r="L89" s="15"/>
    </row>
    <row r="90" spans="2:12" x14ac:dyDescent="0.35">
      <c r="B90" s="35" t="s">
        <v>9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</row>
    <row r="91" spans="2:12" x14ac:dyDescent="0.35">
      <c r="B91" s="23" t="s">
        <v>36</v>
      </c>
      <c r="C91" s="24" t="s">
        <v>59</v>
      </c>
      <c r="D91" s="25" t="s">
        <v>44</v>
      </c>
      <c r="E91" s="25" t="s">
        <v>37</v>
      </c>
      <c r="F91" s="25" t="s">
        <v>38</v>
      </c>
      <c r="G91" s="41" t="s">
        <v>39</v>
      </c>
      <c r="H91" s="42"/>
      <c r="I91" s="43"/>
      <c r="J91" s="25" t="s">
        <v>40</v>
      </c>
      <c r="K91" s="25" t="s">
        <v>41</v>
      </c>
      <c r="L91" s="25" t="s">
        <v>42</v>
      </c>
    </row>
    <row r="92" spans="2:12" x14ac:dyDescent="0.35">
      <c r="B92" s="26" t="s">
        <v>43</v>
      </c>
      <c r="C92" s="27"/>
      <c r="D92" s="28"/>
      <c r="E92" s="28" t="s">
        <v>45</v>
      </c>
      <c r="F92" s="28" t="s">
        <v>46</v>
      </c>
      <c r="G92" s="29" t="s">
        <v>47</v>
      </c>
      <c r="H92" s="30" t="s">
        <v>48</v>
      </c>
      <c r="I92" s="30" t="s">
        <v>49</v>
      </c>
      <c r="J92" s="28" t="s">
        <v>46</v>
      </c>
      <c r="K92" s="28"/>
      <c r="L92" s="28"/>
    </row>
    <row r="93" spans="2:12" x14ac:dyDescent="0.35">
      <c r="B93" s="39">
        <v>1070</v>
      </c>
      <c r="C93" s="40" t="s">
        <v>17</v>
      </c>
      <c r="D93" s="40"/>
      <c r="E93" s="40"/>
      <c r="F93" s="40"/>
      <c r="G93" s="18"/>
      <c r="H93" s="18"/>
      <c r="I93" s="18"/>
      <c r="J93" s="18"/>
      <c r="K93" s="18"/>
      <c r="L93" s="18"/>
    </row>
    <row r="94" spans="2:12" x14ac:dyDescent="0.35">
      <c r="B94" s="33">
        <v>1200</v>
      </c>
      <c r="C94" s="34" t="s">
        <v>50</v>
      </c>
      <c r="D94" s="34">
        <v>1200</v>
      </c>
      <c r="E94" s="34"/>
      <c r="F94" s="34">
        <v>1200</v>
      </c>
      <c r="G94" s="14"/>
      <c r="H94" s="14"/>
      <c r="I94" s="14"/>
      <c r="J94" s="14"/>
      <c r="K94" s="14"/>
      <c r="L94" s="14"/>
    </row>
    <row r="95" spans="2:12" x14ac:dyDescent="0.35">
      <c r="B95" s="33">
        <v>1920</v>
      </c>
      <c r="C95" s="34" t="s">
        <v>51</v>
      </c>
      <c r="D95" s="34">
        <v>1680</v>
      </c>
      <c r="E95" s="34">
        <v>726</v>
      </c>
      <c r="F95" s="34">
        <v>2406</v>
      </c>
      <c r="G95" s="14"/>
      <c r="H95" s="14"/>
      <c r="I95" s="14"/>
      <c r="J95" s="14"/>
      <c r="K95" s="14"/>
      <c r="L95" s="14"/>
    </row>
    <row r="96" spans="2:12" x14ac:dyDescent="0.35">
      <c r="B96" s="33">
        <v>2000</v>
      </c>
      <c r="C96" s="34" t="s">
        <v>52</v>
      </c>
      <c r="D96" s="34">
        <v>-2800</v>
      </c>
      <c r="E96" s="34"/>
      <c r="F96" s="34">
        <v>-2800</v>
      </c>
      <c r="G96" s="14"/>
      <c r="H96" s="14"/>
      <c r="I96" s="14"/>
      <c r="J96" s="14"/>
      <c r="K96" s="14"/>
      <c r="L96" s="14"/>
    </row>
    <row r="97" spans="1:12" x14ac:dyDescent="0.35">
      <c r="B97" s="36">
        <v>2500</v>
      </c>
      <c r="C97" s="37" t="s">
        <v>53</v>
      </c>
      <c r="D97" s="38" t="s">
        <v>62</v>
      </c>
      <c r="E97" s="38"/>
      <c r="F97" s="38" t="s">
        <v>62</v>
      </c>
      <c r="G97" s="14"/>
      <c r="H97" s="14"/>
      <c r="I97" s="14"/>
      <c r="J97" s="14"/>
      <c r="K97" s="14"/>
      <c r="L97" s="14"/>
    </row>
    <row r="98" spans="1:12" x14ac:dyDescent="0.35">
      <c r="B98" s="36">
        <v>2120</v>
      </c>
      <c r="C98" s="37" t="s">
        <v>15</v>
      </c>
      <c r="D98" s="38" t="s">
        <v>62</v>
      </c>
      <c r="E98" s="38" t="s">
        <v>62</v>
      </c>
      <c r="F98" s="38" t="s">
        <v>62</v>
      </c>
      <c r="G98" s="14"/>
      <c r="H98" s="14"/>
      <c r="I98" s="14"/>
      <c r="J98" s="14"/>
      <c r="K98" s="14"/>
      <c r="L98" s="14"/>
    </row>
    <row r="99" spans="1:12" x14ac:dyDescent="0.35">
      <c r="B99" s="33">
        <v>3000</v>
      </c>
      <c r="C99" s="34" t="s">
        <v>54</v>
      </c>
      <c r="D99" s="34"/>
      <c r="E99" s="34">
        <v>-800</v>
      </c>
      <c r="F99" s="34">
        <v>-800</v>
      </c>
      <c r="G99" s="14"/>
      <c r="H99" s="14"/>
      <c r="I99" s="14"/>
      <c r="J99" s="14"/>
      <c r="K99" s="14"/>
      <c r="L99" s="14"/>
    </row>
    <row r="100" spans="1:12" x14ac:dyDescent="0.35">
      <c r="B100" s="33">
        <v>6010</v>
      </c>
      <c r="C100" s="34" t="s">
        <v>55</v>
      </c>
      <c r="D100" s="34"/>
      <c r="E100" s="34"/>
      <c r="F100" s="34"/>
      <c r="G100" s="14"/>
      <c r="H100" s="14"/>
      <c r="I100" s="14"/>
      <c r="J100" s="14"/>
      <c r="K100" s="14"/>
      <c r="L100" s="14"/>
    </row>
    <row r="101" spans="1:12" x14ac:dyDescent="0.35">
      <c r="B101" s="33">
        <v>8325</v>
      </c>
      <c r="C101" s="34" t="s">
        <v>33</v>
      </c>
      <c r="D101" s="34"/>
      <c r="E101" s="34"/>
      <c r="F101" s="34"/>
      <c r="G101" s="14"/>
      <c r="H101" s="14"/>
      <c r="I101" s="14"/>
      <c r="J101" s="14"/>
      <c r="K101" s="14"/>
      <c r="L101" s="14"/>
    </row>
    <row r="102" spans="1:12" x14ac:dyDescent="0.35">
      <c r="B102" s="33">
        <v>8800</v>
      </c>
      <c r="C102" s="34" t="s">
        <v>58</v>
      </c>
      <c r="D102" s="34"/>
      <c r="E102" s="34"/>
      <c r="F102" s="34"/>
      <c r="G102" s="14"/>
      <c r="H102" s="14"/>
      <c r="I102" s="14"/>
      <c r="J102" s="14"/>
      <c r="K102" s="14"/>
      <c r="L102" s="14"/>
    </row>
    <row r="103" spans="1:12" x14ac:dyDescent="0.35">
      <c r="B103" s="33"/>
      <c r="C103" s="34" t="s">
        <v>57</v>
      </c>
      <c r="D103" s="34">
        <v>0</v>
      </c>
      <c r="E103" s="34">
        <v>0</v>
      </c>
      <c r="F103" s="34">
        <v>0</v>
      </c>
      <c r="G103" s="14"/>
      <c r="H103" s="14"/>
      <c r="I103" s="14"/>
      <c r="J103" s="14"/>
      <c r="K103" s="14"/>
      <c r="L103" s="14"/>
    </row>
    <row r="104" spans="1:12" x14ac:dyDescent="0.35">
      <c r="B104" s="16"/>
      <c r="C104" s="15"/>
      <c r="D104" s="15"/>
      <c r="E104" s="15"/>
      <c r="F104" s="15"/>
      <c r="G104" s="15"/>
      <c r="H104" s="15"/>
      <c r="I104" s="15"/>
      <c r="J104" s="15"/>
      <c r="K104" s="11"/>
      <c r="L104" s="15"/>
    </row>
    <row r="105" spans="1:12" x14ac:dyDescent="0.35"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1:12" x14ac:dyDescent="0.35">
      <c r="A106" s="1" t="s">
        <v>65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1:12" x14ac:dyDescent="0.35"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</sheetData>
  <mergeCells count="3">
    <mergeCell ref="G63:I63"/>
    <mergeCell ref="G77:I77"/>
    <mergeCell ref="G91:I91"/>
  </mergeCells>
  <printOptions gridLine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8"/>
  <sheetViews>
    <sheetView showGridLines="0" tabSelected="1" workbookViewId="0">
      <selection activeCell="B108" sqref="B108"/>
    </sheetView>
  </sheetViews>
  <sheetFormatPr defaultColWidth="11.3828125" defaultRowHeight="12.9" x14ac:dyDescent="0.35"/>
  <cols>
    <col min="1" max="1" width="5.53515625" style="1" customWidth="1"/>
    <col min="2" max="2" width="5.84375" style="1" customWidth="1"/>
    <col min="3" max="3" width="18.69140625" style="1" customWidth="1"/>
    <col min="4" max="5" width="9" style="1" customWidth="1"/>
    <col min="6" max="6" width="10" style="1" customWidth="1"/>
    <col min="7" max="7" width="10.69140625" style="1" customWidth="1"/>
    <col min="8" max="12" width="10" style="1" customWidth="1"/>
    <col min="13" max="13" width="44.69140625" style="1" customWidth="1"/>
    <col min="14" max="14" width="8.3828125" style="1" customWidth="1"/>
    <col min="15" max="17" width="7.69140625" style="1" customWidth="1"/>
    <col min="18" max="18" width="3.69140625" style="1" customWidth="1"/>
    <col min="19" max="20" width="7.69140625" style="1" customWidth="1"/>
    <col min="21" max="21" width="13" style="1" customWidth="1"/>
    <col min="22" max="22" width="23.69140625" style="1" customWidth="1"/>
    <col min="23" max="16384" width="11.3828125" style="1"/>
  </cols>
  <sheetData>
    <row r="2" spans="2:12" x14ac:dyDescent="0.35">
      <c r="B2" s="2" t="s">
        <v>63</v>
      </c>
    </row>
    <row r="3" spans="2:12" hidden="1" x14ac:dyDescent="0.35"/>
    <row r="4" spans="2:12" hidden="1" x14ac:dyDescent="0.35">
      <c r="C4" s="3"/>
      <c r="D4" s="4"/>
      <c r="E4" s="4"/>
      <c r="F4" s="4"/>
      <c r="G4" s="4"/>
      <c r="H4" s="4"/>
      <c r="I4" s="4"/>
      <c r="J4" s="4"/>
      <c r="K4" s="4"/>
      <c r="L4" s="4"/>
    </row>
    <row r="5" spans="2:12" hidden="1" x14ac:dyDescent="0.35">
      <c r="C5" s="5" t="s">
        <v>0</v>
      </c>
      <c r="D5" s="4">
        <v>2400</v>
      </c>
      <c r="E5" s="4"/>
    </row>
    <row r="6" spans="2:12" hidden="1" x14ac:dyDescent="0.35">
      <c r="C6" s="5" t="s">
        <v>1</v>
      </c>
      <c r="D6" s="6">
        <v>0.3</v>
      </c>
      <c r="E6" s="6"/>
    </row>
    <row r="7" spans="2:12" hidden="1" x14ac:dyDescent="0.35">
      <c r="C7" s="5" t="s">
        <v>2</v>
      </c>
      <c r="D7" s="7">
        <v>0.25</v>
      </c>
      <c r="E7" s="7"/>
    </row>
    <row r="8" spans="2:12" hidden="1" x14ac:dyDescent="0.35">
      <c r="C8" s="5" t="s">
        <v>3</v>
      </c>
      <c r="D8" s="4">
        <v>600</v>
      </c>
      <c r="E8" s="4"/>
      <c r="F8" s="4"/>
      <c r="J8" s="4"/>
      <c r="K8" s="4"/>
      <c r="L8" s="4"/>
    </row>
    <row r="9" spans="2:12" hidden="1" x14ac:dyDescent="0.35">
      <c r="C9" s="5" t="s">
        <v>4</v>
      </c>
      <c r="D9" s="6">
        <v>0.25</v>
      </c>
      <c r="E9" s="6"/>
      <c r="F9" s="4"/>
      <c r="J9" s="4"/>
      <c r="K9" s="4"/>
      <c r="L9" s="4"/>
    </row>
    <row r="10" spans="2:12" hidden="1" x14ac:dyDescent="0.35">
      <c r="C10" s="5" t="s">
        <v>5</v>
      </c>
      <c r="D10" s="4">
        <v>200</v>
      </c>
      <c r="E10" s="6"/>
      <c r="F10" s="4"/>
      <c r="J10" s="4"/>
      <c r="K10" s="4"/>
      <c r="L10" s="4"/>
    </row>
    <row r="11" spans="2:12" hidden="1" x14ac:dyDescent="0.35">
      <c r="C11" s="5"/>
      <c r="D11" s="4"/>
      <c r="E11" s="4"/>
      <c r="F11" s="4"/>
      <c r="G11" s="4"/>
      <c r="H11" s="4"/>
      <c r="I11" s="4"/>
      <c r="J11" s="4"/>
      <c r="K11" s="4"/>
      <c r="L11" s="4"/>
    </row>
    <row r="12" spans="2:12" ht="15.75" hidden="1" customHeight="1" x14ac:dyDescent="0.35">
      <c r="C12" s="5"/>
      <c r="D12" s="4"/>
      <c r="E12" s="4"/>
      <c r="F12" s="4"/>
      <c r="G12" s="4"/>
      <c r="H12" s="4"/>
      <c r="I12" s="4"/>
      <c r="J12" s="4"/>
      <c r="K12" s="4"/>
      <c r="L12" s="4"/>
    </row>
    <row r="13" spans="2:12" ht="15.75" hidden="1" customHeight="1" x14ac:dyDescent="0.35">
      <c r="C13" s="8" t="s">
        <v>6</v>
      </c>
      <c r="D13" s="9" t="s">
        <v>7</v>
      </c>
      <c r="E13" s="9" t="s">
        <v>8</v>
      </c>
      <c r="F13" s="9" t="s">
        <v>9</v>
      </c>
      <c r="G13" s="11"/>
      <c r="H13" s="11"/>
      <c r="I13" s="11"/>
    </row>
    <row r="14" spans="2:12" ht="15.75" hidden="1" customHeight="1" x14ac:dyDescent="0.35">
      <c r="C14" s="8" t="s">
        <v>10</v>
      </c>
      <c r="D14" s="8">
        <f>+D5</f>
        <v>2400</v>
      </c>
      <c r="E14" s="8">
        <f>IF(D16&gt;0,D16,0)</f>
        <v>1800</v>
      </c>
      <c r="F14" s="8">
        <f>IF(E16&gt;0,E16,0)</f>
        <v>1200</v>
      </c>
      <c r="G14" s="11"/>
      <c r="H14" s="11"/>
      <c r="I14" s="11"/>
    </row>
    <row r="15" spans="2:12" ht="15.75" hidden="1" customHeight="1" x14ac:dyDescent="0.35">
      <c r="C15" s="8" t="s">
        <v>11</v>
      </c>
      <c r="D15" s="8">
        <f t="shared" ref="D15:F15" si="0">IF(D14&gt;0,$D$8,0)</f>
        <v>600</v>
      </c>
      <c r="E15" s="8">
        <f t="shared" si="0"/>
        <v>600</v>
      </c>
      <c r="F15" s="8">
        <f t="shared" si="0"/>
        <v>600</v>
      </c>
      <c r="G15" s="11"/>
      <c r="H15" s="11"/>
      <c r="I15" s="11"/>
    </row>
    <row r="16" spans="2:12" ht="15.75" hidden="1" customHeight="1" x14ac:dyDescent="0.35">
      <c r="C16" s="8" t="s">
        <v>12</v>
      </c>
      <c r="D16" s="8">
        <f t="shared" ref="D16:F16" si="1">+D14-D15</f>
        <v>1800</v>
      </c>
      <c r="E16" s="8">
        <f t="shared" si="1"/>
        <v>1200</v>
      </c>
      <c r="F16" s="8">
        <f t="shared" si="1"/>
        <v>600</v>
      </c>
      <c r="G16" s="11"/>
      <c r="H16" s="11"/>
      <c r="I16" s="11"/>
    </row>
    <row r="17" spans="3:9" ht="15.75" hidden="1" customHeight="1" x14ac:dyDescent="0.35">
      <c r="C17" s="8"/>
      <c r="D17" s="8"/>
      <c r="E17" s="8"/>
      <c r="F17" s="8"/>
      <c r="G17" s="11"/>
      <c r="H17" s="11"/>
      <c r="I17" s="11"/>
    </row>
    <row r="18" spans="3:9" ht="15.75" hidden="1" customHeight="1" x14ac:dyDescent="0.35">
      <c r="C18" s="8" t="s">
        <v>13</v>
      </c>
      <c r="D18" s="8"/>
      <c r="E18" s="8"/>
      <c r="F18" s="8"/>
      <c r="G18" s="11"/>
      <c r="H18" s="11"/>
      <c r="I18" s="11"/>
    </row>
    <row r="19" spans="3:9" ht="15.75" hidden="1" customHeight="1" x14ac:dyDescent="0.35">
      <c r="C19" s="8" t="s">
        <v>14</v>
      </c>
      <c r="D19" s="8">
        <f>+D5</f>
        <v>2400</v>
      </c>
      <c r="E19" s="8">
        <f>IF(E13&gt;0,D21,0)</f>
        <v>1680</v>
      </c>
      <c r="F19" s="8">
        <f>IF(F13&gt;0,E21,0)</f>
        <v>1176</v>
      </c>
      <c r="G19" s="11"/>
      <c r="H19" s="11"/>
      <c r="I19" s="11"/>
    </row>
    <row r="20" spans="3:9" ht="15.75" hidden="1" customHeight="1" x14ac:dyDescent="0.35">
      <c r="C20" s="8" t="s">
        <v>16</v>
      </c>
      <c r="D20" s="8">
        <f t="shared" ref="D20:F20" si="2">IF(D13&gt;0,D19*$D$6,0)</f>
        <v>720</v>
      </c>
      <c r="E20" s="8">
        <f t="shared" si="2"/>
        <v>504</v>
      </c>
      <c r="F20" s="8">
        <f t="shared" si="2"/>
        <v>352.8</v>
      </c>
      <c r="G20" s="11"/>
      <c r="H20" s="11"/>
      <c r="I20" s="11"/>
    </row>
    <row r="21" spans="3:9" ht="15.75" hidden="1" customHeight="1" x14ac:dyDescent="0.35">
      <c r="C21" s="8" t="s">
        <v>18</v>
      </c>
      <c r="D21" s="8">
        <f t="shared" ref="D21:F21" si="3">+D19-D20</f>
        <v>1680</v>
      </c>
      <c r="E21" s="8">
        <f t="shared" si="3"/>
        <v>1176</v>
      </c>
      <c r="F21" s="8">
        <f t="shared" si="3"/>
        <v>823.2</v>
      </c>
      <c r="G21" s="11"/>
      <c r="H21" s="11"/>
      <c r="I21" s="11"/>
    </row>
    <row r="22" spans="3:9" ht="15.75" hidden="1" customHeight="1" x14ac:dyDescent="0.35">
      <c r="C22" s="8"/>
      <c r="D22" s="8"/>
      <c r="E22" s="8"/>
      <c r="F22" s="8"/>
      <c r="G22" s="11"/>
      <c r="H22" s="11"/>
      <c r="I22" s="11"/>
    </row>
    <row r="23" spans="3:9" ht="15.75" hidden="1" customHeight="1" x14ac:dyDescent="0.35">
      <c r="C23" s="8" t="s">
        <v>19</v>
      </c>
      <c r="D23" s="8">
        <f t="shared" ref="D23:F23" si="4">+D16-D21</f>
        <v>120</v>
      </c>
      <c r="E23" s="8">
        <f t="shared" si="4"/>
        <v>24</v>
      </c>
      <c r="F23" s="8">
        <f t="shared" si="4"/>
        <v>-223.20000000000005</v>
      </c>
      <c r="G23" s="11"/>
      <c r="H23" s="11"/>
      <c r="I23" s="11"/>
    </row>
    <row r="24" spans="3:9" ht="15.75" hidden="1" customHeight="1" x14ac:dyDescent="0.35">
      <c r="C24" s="8"/>
      <c r="D24" s="8"/>
      <c r="E24" s="8"/>
      <c r="F24" s="8"/>
      <c r="G24" s="11"/>
      <c r="H24" s="11"/>
      <c r="I24" s="11"/>
    </row>
    <row r="25" spans="3:9" ht="15.75" hidden="1" customHeight="1" x14ac:dyDescent="0.35">
      <c r="C25" s="8" t="s">
        <v>20</v>
      </c>
      <c r="D25" s="8">
        <f t="shared" ref="D25:F25" si="5">IF(D23&gt;0,D23,0)</f>
        <v>120</v>
      </c>
      <c r="E25" s="8">
        <f t="shared" si="5"/>
        <v>24</v>
      </c>
      <c r="F25" s="8">
        <f t="shared" si="5"/>
        <v>0</v>
      </c>
      <c r="G25" s="11"/>
      <c r="H25" s="11"/>
      <c r="I25" s="11"/>
    </row>
    <row r="26" spans="3:9" ht="15.75" hidden="1" customHeight="1" x14ac:dyDescent="0.35">
      <c r="C26" s="8" t="s">
        <v>21</v>
      </c>
      <c r="D26" s="8">
        <f t="shared" ref="D26:F26" si="6">IF(D23&lt;0,-D23,0)</f>
        <v>0</v>
      </c>
      <c r="E26" s="8">
        <f t="shared" si="6"/>
        <v>0</v>
      </c>
      <c r="F26" s="8">
        <f t="shared" si="6"/>
        <v>223.20000000000005</v>
      </c>
      <c r="G26" s="11"/>
      <c r="H26" s="11"/>
      <c r="I26" s="11"/>
    </row>
    <row r="27" spans="3:9" ht="15.75" hidden="1" customHeight="1" x14ac:dyDescent="0.35">
      <c r="C27" s="12"/>
      <c r="D27" s="12"/>
      <c r="E27" s="12"/>
      <c r="F27" s="12"/>
      <c r="G27" s="11"/>
      <c r="H27" s="11"/>
      <c r="I27" s="11"/>
    </row>
    <row r="28" spans="3:9" ht="15.75" hidden="1" customHeight="1" x14ac:dyDescent="0.35">
      <c r="C28" s="12"/>
      <c r="D28" s="12"/>
      <c r="E28" s="12"/>
      <c r="F28" s="12"/>
      <c r="G28" s="11"/>
      <c r="H28" s="11"/>
      <c r="I28" s="11"/>
    </row>
    <row r="29" spans="3:9" ht="15.75" hidden="1" customHeight="1" x14ac:dyDescent="0.35">
      <c r="C29" s="12" t="s">
        <v>22</v>
      </c>
      <c r="D29" s="12"/>
      <c r="E29" s="12"/>
      <c r="F29" s="12"/>
      <c r="G29" s="11"/>
      <c r="H29" s="11"/>
      <c r="I29" s="11"/>
    </row>
    <row r="30" spans="3:9" ht="15.75" hidden="1" customHeight="1" x14ac:dyDescent="0.35">
      <c r="C30" s="8"/>
      <c r="D30" s="9" t="str">
        <f>+D13</f>
        <v>20x1</v>
      </c>
      <c r="E30" s="9" t="str">
        <f>+E13</f>
        <v>20x2</v>
      </c>
      <c r="F30" s="9" t="str">
        <f>+F13</f>
        <v>20x3</v>
      </c>
      <c r="G30" s="11"/>
      <c r="H30" s="11"/>
      <c r="I30" s="11"/>
    </row>
    <row r="31" spans="3:9" ht="15.75" hidden="1" customHeight="1" x14ac:dyDescent="0.35">
      <c r="C31" s="8" t="s">
        <v>23</v>
      </c>
      <c r="D31" s="8">
        <f>+D23</f>
        <v>120</v>
      </c>
      <c r="E31" s="8">
        <f>+E23</f>
        <v>24</v>
      </c>
      <c r="F31" s="8">
        <f>+F23</f>
        <v>-223.20000000000005</v>
      </c>
      <c r="G31" s="11"/>
      <c r="H31" s="11"/>
      <c r="I31" s="11"/>
    </row>
    <row r="32" spans="3:9" ht="15.75" hidden="1" customHeight="1" x14ac:dyDescent="0.35">
      <c r="C32" s="8" t="s">
        <v>15</v>
      </c>
      <c r="D32" s="8">
        <f>+D25*$D$9</f>
        <v>30</v>
      </c>
      <c r="E32" s="8">
        <f>+E25*$D$9</f>
        <v>6</v>
      </c>
      <c r="F32" s="8">
        <f>+F25*$D$9</f>
        <v>0</v>
      </c>
      <c r="G32" s="11"/>
      <c r="H32" s="11"/>
      <c r="I32" s="11"/>
    </row>
    <row r="33" spans="3:9" ht="15.75" hidden="1" customHeight="1" x14ac:dyDescent="0.35">
      <c r="C33" s="8" t="s">
        <v>17</v>
      </c>
      <c r="D33" s="8">
        <f>+$D$9*D26</f>
        <v>0</v>
      </c>
      <c r="E33" s="8">
        <f>+$D$9*E26</f>
        <v>0</v>
      </c>
      <c r="F33" s="8">
        <f>+$D$9*F26</f>
        <v>55.800000000000011</v>
      </c>
      <c r="G33" s="11"/>
      <c r="H33" s="11"/>
      <c r="I33" s="11"/>
    </row>
    <row r="34" spans="3:9" ht="15.75" hidden="1" customHeight="1" x14ac:dyDescent="0.35">
      <c r="C34" s="11"/>
      <c r="D34" s="11"/>
      <c r="E34" s="11"/>
      <c r="F34" s="11"/>
      <c r="G34" s="11"/>
      <c r="H34" s="11"/>
      <c r="I34" s="11"/>
    </row>
    <row r="35" spans="3:9" ht="15.75" hidden="1" customHeight="1" x14ac:dyDescent="0.35">
      <c r="C35" s="8" t="s">
        <v>24</v>
      </c>
      <c r="D35" s="8">
        <f>+D32</f>
        <v>30</v>
      </c>
      <c r="E35" s="8">
        <f>-E33+E32-D32+D33</f>
        <v>-24</v>
      </c>
      <c r="F35" s="8">
        <f>-F33+F32-E32+E33</f>
        <v>-61.800000000000011</v>
      </c>
      <c r="G35" s="11"/>
      <c r="H35" s="11"/>
      <c r="I35" s="11"/>
    </row>
    <row r="36" spans="3:9" ht="15.75" hidden="1" customHeight="1" x14ac:dyDescent="0.35">
      <c r="C36" s="12"/>
      <c r="D36" s="12"/>
      <c r="E36" s="12"/>
      <c r="F36" s="12"/>
      <c r="G36" s="11"/>
      <c r="H36" s="11"/>
      <c r="I36" s="11"/>
    </row>
    <row r="37" spans="3:9" ht="15.75" hidden="1" customHeight="1" x14ac:dyDescent="0.35">
      <c r="C37" s="12" t="s">
        <v>25</v>
      </c>
      <c r="D37" s="12"/>
      <c r="E37" s="12"/>
      <c r="F37" s="12"/>
      <c r="G37" s="11"/>
      <c r="H37" s="11"/>
      <c r="I37" s="11"/>
    </row>
    <row r="38" spans="3:9" hidden="1" x14ac:dyDescent="0.35">
      <c r="C38" s="11"/>
      <c r="D38" s="11"/>
      <c r="E38" s="11"/>
      <c r="F38" s="11"/>
      <c r="G38" s="11"/>
      <c r="H38" s="11"/>
      <c r="I38" s="11"/>
    </row>
    <row r="39" spans="3:9" hidden="1" x14ac:dyDescent="0.35">
      <c r="C39" s="8" t="s">
        <v>26</v>
      </c>
      <c r="D39" s="10" t="s">
        <v>7</v>
      </c>
      <c r="E39" s="10" t="s">
        <v>8</v>
      </c>
      <c r="F39" s="10" t="s">
        <v>9</v>
      </c>
      <c r="G39" s="11"/>
      <c r="H39" s="11"/>
      <c r="I39" s="11"/>
    </row>
    <row r="40" spans="3:9" hidden="1" x14ac:dyDescent="0.35">
      <c r="C40" s="8" t="s">
        <v>27</v>
      </c>
      <c r="D40" s="8">
        <f>+$D$10</f>
        <v>200</v>
      </c>
      <c r="E40" s="8">
        <f t="shared" ref="E40:F40" si="7">+$D$10</f>
        <v>200</v>
      </c>
      <c r="F40" s="8">
        <f t="shared" si="7"/>
        <v>200</v>
      </c>
      <c r="G40" s="11"/>
      <c r="H40" s="11"/>
      <c r="I40" s="11"/>
    </row>
    <row r="41" spans="3:9" hidden="1" x14ac:dyDescent="0.35">
      <c r="C41" s="8" t="s">
        <v>28</v>
      </c>
      <c r="D41" s="8">
        <f>+D15-D20</f>
        <v>-120</v>
      </c>
      <c r="E41" s="8">
        <f>+E15-E20</f>
        <v>96</v>
      </c>
      <c r="F41" s="8">
        <f>+F15-F20</f>
        <v>247.2</v>
      </c>
      <c r="G41" s="11"/>
      <c r="H41" s="11"/>
      <c r="I41" s="11"/>
    </row>
    <row r="42" spans="3:9" hidden="1" x14ac:dyDescent="0.35">
      <c r="C42" s="8" t="s">
        <v>29</v>
      </c>
      <c r="D42" s="8">
        <f t="shared" ref="D42:F42" si="8">+D40+D41</f>
        <v>80</v>
      </c>
      <c r="E42" s="8">
        <f t="shared" si="8"/>
        <v>296</v>
      </c>
      <c r="F42" s="8">
        <f t="shared" si="8"/>
        <v>447.2</v>
      </c>
      <c r="G42" s="11"/>
      <c r="H42" s="11"/>
      <c r="I42" s="11"/>
    </row>
    <row r="43" spans="3:9" hidden="1" x14ac:dyDescent="0.35">
      <c r="C43" s="8" t="s">
        <v>30</v>
      </c>
      <c r="D43" s="8">
        <f t="shared" ref="D43:F43" si="9">$D$9*D42</f>
        <v>20</v>
      </c>
      <c r="E43" s="8">
        <f t="shared" si="9"/>
        <v>74</v>
      </c>
      <c r="F43" s="8">
        <f t="shared" si="9"/>
        <v>111.8</v>
      </c>
      <c r="G43" s="11"/>
      <c r="H43" s="11"/>
      <c r="I43" s="11"/>
    </row>
    <row r="44" spans="3:9" hidden="1" x14ac:dyDescent="0.35">
      <c r="C44" s="11"/>
      <c r="D44" s="11"/>
      <c r="E44" s="11"/>
      <c r="F44" s="11"/>
      <c r="G44" s="11"/>
      <c r="H44" s="11"/>
      <c r="I44" s="11"/>
    </row>
    <row r="45" spans="3:9" hidden="1" x14ac:dyDescent="0.35">
      <c r="C45" s="13"/>
      <c r="D45" s="11"/>
      <c r="E45" s="11"/>
      <c r="F45" s="11"/>
      <c r="G45" s="11"/>
      <c r="H45" s="11"/>
      <c r="I45" s="11"/>
    </row>
    <row r="46" spans="3:9" hidden="1" x14ac:dyDescent="0.35">
      <c r="C46" s="8" t="s">
        <v>31</v>
      </c>
      <c r="D46" s="10" t="str">
        <f>+D39</f>
        <v>20x1</v>
      </c>
      <c r="E46" s="10" t="str">
        <f>+E39</f>
        <v>20x2</v>
      </c>
      <c r="F46" s="10" t="str">
        <f>+F39</f>
        <v>20x3</v>
      </c>
      <c r="G46" s="11"/>
      <c r="H46" s="11"/>
      <c r="I46" s="11"/>
    </row>
    <row r="47" spans="3:9" hidden="1" x14ac:dyDescent="0.35">
      <c r="C47" s="8" t="s">
        <v>32</v>
      </c>
      <c r="D47" s="8">
        <f>D35</f>
        <v>30</v>
      </c>
      <c r="E47" s="8">
        <f>E35</f>
        <v>-24</v>
      </c>
      <c r="F47" s="8">
        <f>F35</f>
        <v>-61.800000000000011</v>
      </c>
      <c r="G47" s="11"/>
      <c r="H47" s="11"/>
      <c r="I47" s="11"/>
    </row>
    <row r="48" spans="3:9" hidden="1" x14ac:dyDescent="0.35">
      <c r="C48" s="8" t="s">
        <v>30</v>
      </c>
      <c r="D48" s="8">
        <f>D42*$D$9</f>
        <v>20</v>
      </c>
      <c r="E48" s="8">
        <f>E42*$D$9</f>
        <v>74</v>
      </c>
      <c r="F48" s="8">
        <f>F42*$D$9</f>
        <v>111.8</v>
      </c>
      <c r="G48" s="11"/>
      <c r="H48" s="11"/>
      <c r="I48" s="11"/>
    </row>
    <row r="49" spans="1:12" hidden="1" x14ac:dyDescent="0.35">
      <c r="C49" s="8" t="s">
        <v>33</v>
      </c>
      <c r="D49" s="8">
        <f t="shared" ref="D49:F49" si="10">+D47+D48</f>
        <v>50</v>
      </c>
      <c r="E49" s="8">
        <f t="shared" si="10"/>
        <v>50</v>
      </c>
      <c r="F49" s="8">
        <f t="shared" si="10"/>
        <v>49.999999999999986</v>
      </c>
      <c r="G49" s="11"/>
      <c r="H49" s="11"/>
      <c r="I49" s="11"/>
    </row>
    <row r="50" spans="1:12" hidden="1" x14ac:dyDescent="0.35">
      <c r="C50" s="12"/>
      <c r="D50" s="12"/>
      <c r="E50" s="12"/>
      <c r="F50" s="12"/>
      <c r="G50" s="11"/>
      <c r="H50" s="11"/>
      <c r="I50" s="11"/>
    </row>
    <row r="51" spans="1:12" hidden="1" x14ac:dyDescent="0.35">
      <c r="C51" s="12" t="s">
        <v>34</v>
      </c>
      <c r="D51" s="12"/>
      <c r="E51" s="12"/>
      <c r="F51" s="12"/>
      <c r="G51" s="11"/>
      <c r="H51" s="11"/>
      <c r="I51" s="11"/>
    </row>
    <row r="52" spans="1:12" hidden="1" x14ac:dyDescent="0.35">
      <c r="C52" s="8" t="s">
        <v>35</v>
      </c>
      <c r="D52" s="8">
        <f>+$D$10</f>
        <v>200</v>
      </c>
      <c r="E52" s="8">
        <f t="shared" ref="E52:F52" si="11">+$D$10</f>
        <v>200</v>
      </c>
      <c r="F52" s="8">
        <f t="shared" si="11"/>
        <v>200</v>
      </c>
      <c r="G52" s="11"/>
      <c r="H52" s="11"/>
      <c r="I52" s="11"/>
    </row>
    <row r="53" spans="1:12" hidden="1" x14ac:dyDescent="0.35">
      <c r="C53" s="8" t="s">
        <v>33</v>
      </c>
      <c r="D53" s="8">
        <f>-D49</f>
        <v>-50</v>
      </c>
      <c r="E53" s="8">
        <f>-E49</f>
        <v>-50</v>
      </c>
      <c r="F53" s="8">
        <f>-F49</f>
        <v>-49.999999999999986</v>
      </c>
      <c r="G53" s="11"/>
      <c r="H53" s="11"/>
      <c r="I53" s="11"/>
    </row>
    <row r="54" spans="1:12" hidden="1" x14ac:dyDescent="0.35">
      <c r="C54" s="8" t="s">
        <v>34</v>
      </c>
      <c r="D54" s="8">
        <f t="shared" ref="D54:F54" si="12">+D52+D53</f>
        <v>150</v>
      </c>
      <c r="E54" s="8">
        <f t="shared" si="12"/>
        <v>150</v>
      </c>
      <c r="F54" s="8">
        <f t="shared" si="12"/>
        <v>150</v>
      </c>
      <c r="G54" s="11"/>
      <c r="H54" s="11"/>
      <c r="I54" s="11"/>
    </row>
    <row r="55" spans="1:12" hidden="1" x14ac:dyDescent="0.35">
      <c r="C55" s="12"/>
      <c r="D55" s="12"/>
      <c r="E55" s="12"/>
      <c r="F55" s="12"/>
      <c r="G55" s="11"/>
      <c r="H55" s="11"/>
      <c r="I55" s="11"/>
    </row>
    <row r="56" spans="1:12" hidden="1" x14ac:dyDescent="0.35">
      <c r="C56" s="12"/>
      <c r="D56" s="12"/>
      <c r="E56" s="12"/>
      <c r="F56" s="12"/>
      <c r="G56" s="11"/>
      <c r="H56" s="11"/>
      <c r="I56" s="11"/>
    </row>
    <row r="57" spans="1:12" hidden="1" x14ac:dyDescent="0.35">
      <c r="C57" s="20" t="s">
        <v>60</v>
      </c>
      <c r="D57" s="10" t="str">
        <f>+D39</f>
        <v>20x1</v>
      </c>
      <c r="E57" s="22" t="str">
        <f t="shared" ref="E57:F57" si="13">+E39</f>
        <v>20x2</v>
      </c>
      <c r="F57" s="10" t="str">
        <f t="shared" si="13"/>
        <v>20x3</v>
      </c>
      <c r="G57" s="11"/>
      <c r="H57" s="11"/>
      <c r="I57" s="11"/>
    </row>
    <row r="58" spans="1:12" hidden="1" x14ac:dyDescent="0.35">
      <c r="C58" s="19" t="s">
        <v>35</v>
      </c>
      <c r="D58" s="21">
        <f>+D52</f>
        <v>200</v>
      </c>
      <c r="E58" s="12">
        <f t="shared" ref="E58:F58" si="14">+E52</f>
        <v>200</v>
      </c>
      <c r="F58" s="21">
        <f t="shared" si="14"/>
        <v>200</v>
      </c>
      <c r="G58" s="11"/>
      <c r="H58" s="11"/>
      <c r="I58" s="11"/>
    </row>
    <row r="59" spans="1:12" hidden="1" x14ac:dyDescent="0.35">
      <c r="C59" s="19" t="s">
        <v>55</v>
      </c>
      <c r="D59" s="21">
        <f>+$D8</f>
        <v>600</v>
      </c>
      <c r="E59" s="12">
        <f t="shared" ref="E59:F59" si="15">+$D8</f>
        <v>600</v>
      </c>
      <c r="F59" s="21">
        <f t="shared" si="15"/>
        <v>600</v>
      </c>
      <c r="G59" s="11"/>
      <c r="H59" s="11"/>
      <c r="I59" s="11"/>
    </row>
    <row r="60" spans="1:12" hidden="1" x14ac:dyDescent="0.35">
      <c r="C60" s="20" t="s">
        <v>61</v>
      </c>
      <c r="D60" s="8">
        <f>SUM(D58:D59)</f>
        <v>800</v>
      </c>
      <c r="E60" s="17">
        <f t="shared" ref="E60:F60" si="16">SUM(E58:E59)</f>
        <v>800</v>
      </c>
      <c r="F60" s="8">
        <f t="shared" si="16"/>
        <v>800</v>
      </c>
      <c r="G60" s="11"/>
      <c r="H60" s="11"/>
      <c r="I60" s="11"/>
    </row>
    <row r="61" spans="1:12" x14ac:dyDescent="0.35"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2" x14ac:dyDescent="0.35">
      <c r="B62" s="35" t="s">
        <v>7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1:12" x14ac:dyDescent="0.35">
      <c r="A63" s="1" t="s">
        <v>64</v>
      </c>
      <c r="B63" s="23" t="s">
        <v>36</v>
      </c>
      <c r="C63" s="24" t="s">
        <v>59</v>
      </c>
      <c r="D63" s="25" t="s">
        <v>44</v>
      </c>
      <c r="E63" s="25" t="s">
        <v>37</v>
      </c>
      <c r="F63" s="25" t="s">
        <v>38</v>
      </c>
      <c r="G63" s="41" t="s">
        <v>39</v>
      </c>
      <c r="H63" s="42"/>
      <c r="I63" s="43"/>
      <c r="J63" s="25" t="s">
        <v>40</v>
      </c>
      <c r="K63" s="25" t="s">
        <v>41</v>
      </c>
      <c r="L63" s="25" t="s">
        <v>42</v>
      </c>
    </row>
    <row r="64" spans="1:12" x14ac:dyDescent="0.35">
      <c r="B64" s="26" t="s">
        <v>43</v>
      </c>
      <c r="C64" s="27"/>
      <c r="D64" s="28"/>
      <c r="E64" s="28" t="s">
        <v>45</v>
      </c>
      <c r="F64" s="28" t="s">
        <v>46</v>
      </c>
      <c r="G64" s="29" t="s">
        <v>47</v>
      </c>
      <c r="H64" s="30" t="s">
        <v>48</v>
      </c>
      <c r="I64" s="30" t="s">
        <v>49</v>
      </c>
      <c r="J64" s="28" t="s">
        <v>46</v>
      </c>
      <c r="K64" s="28"/>
      <c r="L64" s="28"/>
    </row>
    <row r="65" spans="2:12" x14ac:dyDescent="0.35">
      <c r="B65" s="31">
        <v>1200</v>
      </c>
      <c r="C65" s="32" t="s">
        <v>50</v>
      </c>
      <c r="D65" s="32"/>
      <c r="E65" s="32">
        <v>2400</v>
      </c>
      <c r="F65" s="32">
        <f t="shared" ref="F65:F67" si="17">SUM(D65:E65)</f>
        <v>2400</v>
      </c>
      <c r="G65" s="18">
        <f>-$D$8</f>
        <v>-600</v>
      </c>
      <c r="H65" s="18"/>
      <c r="I65" s="18"/>
      <c r="J65" s="18">
        <f t="shared" ref="J65:J73" si="18">SUM(F65:I65)</f>
        <v>1800</v>
      </c>
      <c r="K65" s="18"/>
      <c r="L65" s="18">
        <f>+J65</f>
        <v>1800</v>
      </c>
    </row>
    <row r="66" spans="2:12" x14ac:dyDescent="0.35">
      <c r="B66" s="33">
        <v>1920</v>
      </c>
      <c r="C66" s="34" t="s">
        <v>51</v>
      </c>
      <c r="D66" s="34">
        <v>2500</v>
      </c>
      <c r="E66" s="34">
        <f>-E65-E70</f>
        <v>-1600</v>
      </c>
      <c r="F66" s="34">
        <f t="shared" si="17"/>
        <v>900</v>
      </c>
      <c r="G66" s="14"/>
      <c r="H66" s="14"/>
      <c r="I66" s="14"/>
      <c r="J66" s="14">
        <f t="shared" si="18"/>
        <v>900</v>
      </c>
      <c r="K66" s="14"/>
      <c r="L66" s="14">
        <f>+J66</f>
        <v>900</v>
      </c>
    </row>
    <row r="67" spans="2:12" x14ac:dyDescent="0.35">
      <c r="B67" s="33">
        <v>2000</v>
      </c>
      <c r="C67" s="34" t="s">
        <v>52</v>
      </c>
      <c r="D67" s="34">
        <v>-2500</v>
      </c>
      <c r="E67" s="34"/>
      <c r="F67" s="34">
        <f t="shared" si="17"/>
        <v>-2500</v>
      </c>
      <c r="G67" s="14"/>
      <c r="H67" s="14"/>
      <c r="I67" s="14">
        <f>-I73</f>
        <v>-150</v>
      </c>
      <c r="J67" s="14">
        <f t="shared" si="18"/>
        <v>-2650</v>
      </c>
      <c r="K67" s="14"/>
      <c r="L67" s="14">
        <f>+J67</f>
        <v>-2650</v>
      </c>
    </row>
    <row r="68" spans="2:12" x14ac:dyDescent="0.35">
      <c r="B68" s="33">
        <v>2120</v>
      </c>
      <c r="C68" s="34" t="s">
        <v>15</v>
      </c>
      <c r="D68" s="34"/>
      <c r="E68" s="34"/>
      <c r="F68" s="34"/>
      <c r="G68" s="14"/>
      <c r="H68" s="14">
        <f>-D47</f>
        <v>-30</v>
      </c>
      <c r="I68" s="14"/>
      <c r="J68" s="14">
        <f t="shared" si="18"/>
        <v>-30</v>
      </c>
      <c r="K68" s="14"/>
      <c r="L68" s="14">
        <f>+J68</f>
        <v>-30</v>
      </c>
    </row>
    <row r="69" spans="2:12" x14ac:dyDescent="0.35">
      <c r="B69" s="33">
        <v>2500</v>
      </c>
      <c r="C69" s="34" t="s">
        <v>53</v>
      </c>
      <c r="D69" s="34"/>
      <c r="E69" s="34"/>
      <c r="F69" s="34"/>
      <c r="G69" s="14"/>
      <c r="H69" s="14">
        <f>-D48</f>
        <v>-20</v>
      </c>
      <c r="I69" s="14"/>
      <c r="J69" s="14">
        <f t="shared" si="18"/>
        <v>-20</v>
      </c>
      <c r="K69" s="14"/>
      <c r="L69" s="14">
        <f>+J69</f>
        <v>-20</v>
      </c>
    </row>
    <row r="70" spans="2:12" x14ac:dyDescent="0.35">
      <c r="B70" s="33">
        <v>3000</v>
      </c>
      <c r="C70" s="34" t="s">
        <v>54</v>
      </c>
      <c r="D70" s="34"/>
      <c r="E70" s="34">
        <f>-D60</f>
        <v>-800</v>
      </c>
      <c r="F70" s="34">
        <f>SUM(D70:E70)</f>
        <v>-800</v>
      </c>
      <c r="G70" s="14"/>
      <c r="H70" s="14"/>
      <c r="I70" s="14"/>
      <c r="J70" s="14">
        <f t="shared" si="18"/>
        <v>-800</v>
      </c>
      <c r="K70" s="14">
        <f>+J70</f>
        <v>-800</v>
      </c>
      <c r="L70" s="14"/>
    </row>
    <row r="71" spans="2:12" x14ac:dyDescent="0.35">
      <c r="B71" s="33">
        <v>6010</v>
      </c>
      <c r="C71" s="34" t="s">
        <v>55</v>
      </c>
      <c r="D71" s="34"/>
      <c r="E71" s="34"/>
      <c r="F71" s="34"/>
      <c r="G71" s="14">
        <f>-G65</f>
        <v>600</v>
      </c>
      <c r="H71" s="14"/>
      <c r="I71" s="14"/>
      <c r="J71" s="14">
        <f t="shared" si="18"/>
        <v>600</v>
      </c>
      <c r="K71" s="14">
        <f>+J71</f>
        <v>600</v>
      </c>
      <c r="L71" s="14"/>
    </row>
    <row r="72" spans="2:12" x14ac:dyDescent="0.35">
      <c r="B72" s="33">
        <v>8325</v>
      </c>
      <c r="C72" s="34" t="s">
        <v>33</v>
      </c>
      <c r="D72" s="34"/>
      <c r="E72" s="34"/>
      <c r="F72" s="34"/>
      <c r="G72" s="14"/>
      <c r="H72" s="14">
        <f>D49</f>
        <v>50</v>
      </c>
      <c r="I72" s="14"/>
      <c r="J72" s="14">
        <f t="shared" si="18"/>
        <v>50</v>
      </c>
      <c r="K72" s="14">
        <f>+J72</f>
        <v>50</v>
      </c>
      <c r="L72" s="14"/>
    </row>
    <row r="73" spans="2:12" x14ac:dyDescent="0.35">
      <c r="B73" s="33">
        <v>8800</v>
      </c>
      <c r="C73" s="34" t="s">
        <v>56</v>
      </c>
      <c r="D73" s="34"/>
      <c r="E73" s="34"/>
      <c r="F73" s="34"/>
      <c r="G73" s="14"/>
      <c r="H73" s="14"/>
      <c r="I73" s="14">
        <f>-K75</f>
        <v>150</v>
      </c>
      <c r="J73" s="14">
        <f t="shared" si="18"/>
        <v>150</v>
      </c>
      <c r="K73" s="14">
        <f>+J73</f>
        <v>150</v>
      </c>
      <c r="L73" s="14"/>
    </row>
    <row r="74" spans="2:12" x14ac:dyDescent="0.35">
      <c r="B74" s="33"/>
      <c r="C74" s="34" t="s">
        <v>57</v>
      </c>
      <c r="D74" s="34">
        <f>SUM(D65:D73)</f>
        <v>0</v>
      </c>
      <c r="E74" s="34"/>
      <c r="F74" s="34">
        <f t="shared" ref="F74" si="19">SUM(D74:E74)</f>
        <v>0</v>
      </c>
      <c r="G74" s="14">
        <f>SUM(G65:G73)</f>
        <v>0</v>
      </c>
      <c r="H74" s="14"/>
      <c r="I74" s="14">
        <f>SUM(I65:I73)</f>
        <v>0</v>
      </c>
      <c r="J74" s="14">
        <f>SUM(J65:J73)</f>
        <v>0</v>
      </c>
      <c r="K74" s="14">
        <f>SUM(K65:K73)</f>
        <v>0</v>
      </c>
      <c r="L74" s="14">
        <f>SUM(L65:L73)</f>
        <v>0</v>
      </c>
    </row>
    <row r="75" spans="2:12" x14ac:dyDescent="0.35">
      <c r="B75" s="16"/>
      <c r="C75" s="15"/>
      <c r="D75" s="15"/>
      <c r="E75" s="15"/>
      <c r="F75" s="15"/>
      <c r="G75" s="15"/>
      <c r="H75" s="15"/>
      <c r="I75" s="15"/>
      <c r="J75" s="15"/>
      <c r="K75" s="11">
        <f>SUM(K70:K72)</f>
        <v>-150</v>
      </c>
      <c r="L75" s="15"/>
    </row>
    <row r="76" spans="2:12" x14ac:dyDescent="0.35">
      <c r="B76" s="35" t="s">
        <v>8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</row>
    <row r="77" spans="2:12" x14ac:dyDescent="0.35">
      <c r="B77" s="23" t="s">
        <v>36</v>
      </c>
      <c r="C77" s="24" t="s">
        <v>59</v>
      </c>
      <c r="D77" s="25" t="s">
        <v>44</v>
      </c>
      <c r="E77" s="25" t="s">
        <v>37</v>
      </c>
      <c r="F77" s="25" t="s">
        <v>38</v>
      </c>
      <c r="G77" s="41" t="s">
        <v>39</v>
      </c>
      <c r="H77" s="42"/>
      <c r="I77" s="43"/>
      <c r="J77" s="25" t="s">
        <v>40</v>
      </c>
      <c r="K77" s="25" t="s">
        <v>41</v>
      </c>
      <c r="L77" s="25" t="s">
        <v>42</v>
      </c>
    </row>
    <row r="78" spans="2:12" x14ac:dyDescent="0.35">
      <c r="B78" s="26" t="s">
        <v>43</v>
      </c>
      <c r="C78" s="27"/>
      <c r="D78" s="28"/>
      <c r="E78" s="28" t="s">
        <v>45</v>
      </c>
      <c r="F78" s="28" t="s">
        <v>46</v>
      </c>
      <c r="G78" s="29" t="s">
        <v>47</v>
      </c>
      <c r="H78" s="30" t="s">
        <v>48</v>
      </c>
      <c r="I78" s="30" t="s">
        <v>49</v>
      </c>
      <c r="J78" s="28" t="s">
        <v>46</v>
      </c>
      <c r="K78" s="28"/>
      <c r="L78" s="28"/>
    </row>
    <row r="79" spans="2:12" x14ac:dyDescent="0.35">
      <c r="B79" s="31">
        <v>1200</v>
      </c>
      <c r="C79" s="32" t="s">
        <v>50</v>
      </c>
      <c r="D79" s="32">
        <f>+L65</f>
        <v>1800</v>
      </c>
      <c r="E79" s="32"/>
      <c r="F79" s="32">
        <f>SUM(D79:E79)</f>
        <v>1800</v>
      </c>
      <c r="G79" s="18">
        <f>-D8</f>
        <v>-600</v>
      </c>
      <c r="H79" s="18"/>
      <c r="I79" s="18"/>
      <c r="J79" s="18">
        <f t="shared" ref="J79:J87" si="20">SUM(F79:I79)</f>
        <v>1200</v>
      </c>
      <c r="K79" s="18"/>
      <c r="L79" s="18">
        <f>+J79</f>
        <v>1200</v>
      </c>
    </row>
    <row r="80" spans="2:12" x14ac:dyDescent="0.35">
      <c r="B80" s="33">
        <v>1920</v>
      </c>
      <c r="C80" s="34" t="s">
        <v>51</v>
      </c>
      <c r="D80" s="34">
        <f>+L66</f>
        <v>900</v>
      </c>
      <c r="E80" s="34">
        <f>-E84-E83</f>
        <v>780</v>
      </c>
      <c r="F80" s="34">
        <f t="shared" ref="F80:F84" si="21">SUM(D80:E80)</f>
        <v>1680</v>
      </c>
      <c r="G80" s="14"/>
      <c r="H80" s="14"/>
      <c r="I80" s="14"/>
      <c r="J80" s="14">
        <f t="shared" si="20"/>
        <v>1680</v>
      </c>
      <c r="K80" s="14"/>
      <c r="L80" s="14">
        <f>+J80</f>
        <v>1680</v>
      </c>
    </row>
    <row r="81" spans="2:12" x14ac:dyDescent="0.35">
      <c r="B81" s="33">
        <v>2000</v>
      </c>
      <c r="C81" s="34" t="s">
        <v>52</v>
      </c>
      <c r="D81" s="34">
        <f>+L67</f>
        <v>-2650</v>
      </c>
      <c r="E81" s="34"/>
      <c r="F81" s="34">
        <f t="shared" si="21"/>
        <v>-2650</v>
      </c>
      <c r="G81" s="14"/>
      <c r="H81" s="14"/>
      <c r="I81" s="14">
        <f>-I87</f>
        <v>-150</v>
      </c>
      <c r="J81" s="14">
        <f t="shared" si="20"/>
        <v>-2800</v>
      </c>
      <c r="K81" s="14"/>
      <c r="L81" s="14">
        <f>+J81</f>
        <v>-2800</v>
      </c>
    </row>
    <row r="82" spans="2:12" x14ac:dyDescent="0.35">
      <c r="B82" s="36">
        <v>2120</v>
      </c>
      <c r="C82" s="37" t="s">
        <v>15</v>
      </c>
      <c r="D82" s="37">
        <f>+L68</f>
        <v>-30</v>
      </c>
      <c r="E82" s="37"/>
      <c r="F82" s="37">
        <f>SUM(D82:E82)</f>
        <v>-30</v>
      </c>
      <c r="G82" s="14"/>
      <c r="H82" s="14">
        <f>-E47</f>
        <v>24</v>
      </c>
      <c r="I82" s="14"/>
      <c r="J82" s="14">
        <f t="shared" si="20"/>
        <v>-6</v>
      </c>
      <c r="K82" s="14"/>
      <c r="L82" s="14">
        <f>+J82</f>
        <v>-6</v>
      </c>
    </row>
    <row r="83" spans="2:12" x14ac:dyDescent="0.35">
      <c r="B83" s="36">
        <v>2500</v>
      </c>
      <c r="C83" s="37" t="s">
        <v>53</v>
      </c>
      <c r="D83" s="37">
        <f>+L69</f>
        <v>-20</v>
      </c>
      <c r="E83" s="37">
        <f>-D83</f>
        <v>20</v>
      </c>
      <c r="F83" s="37">
        <f t="shared" si="21"/>
        <v>0</v>
      </c>
      <c r="G83" s="14"/>
      <c r="H83" s="14">
        <f>-E48</f>
        <v>-74</v>
      </c>
      <c r="I83" s="14"/>
      <c r="J83" s="14">
        <f t="shared" si="20"/>
        <v>-74</v>
      </c>
      <c r="K83" s="14"/>
      <c r="L83" s="14">
        <f>+J83</f>
        <v>-74</v>
      </c>
    </row>
    <row r="84" spans="2:12" x14ac:dyDescent="0.35">
      <c r="B84" s="33">
        <v>3000</v>
      </c>
      <c r="C84" s="34" t="s">
        <v>54</v>
      </c>
      <c r="D84" s="34"/>
      <c r="E84" s="34">
        <f>-E60</f>
        <v>-800</v>
      </c>
      <c r="F84" s="34">
        <f t="shared" si="21"/>
        <v>-800</v>
      </c>
      <c r="G84" s="14"/>
      <c r="H84" s="14"/>
      <c r="I84" s="14"/>
      <c r="J84" s="14">
        <f t="shared" si="20"/>
        <v>-800</v>
      </c>
      <c r="K84" s="14">
        <f>+J84</f>
        <v>-800</v>
      </c>
      <c r="L84" s="14"/>
    </row>
    <row r="85" spans="2:12" x14ac:dyDescent="0.35">
      <c r="B85" s="33">
        <v>6010</v>
      </c>
      <c r="C85" s="34" t="s">
        <v>55</v>
      </c>
      <c r="D85" s="34"/>
      <c r="E85" s="34"/>
      <c r="F85" s="34"/>
      <c r="G85" s="14">
        <f>-G79</f>
        <v>600</v>
      </c>
      <c r="H85" s="14"/>
      <c r="I85" s="14"/>
      <c r="J85" s="14">
        <f t="shared" si="20"/>
        <v>600</v>
      </c>
      <c r="K85" s="14">
        <f>+J85</f>
        <v>600</v>
      </c>
      <c r="L85" s="14"/>
    </row>
    <row r="86" spans="2:12" x14ac:dyDescent="0.35">
      <c r="B86" s="33">
        <v>8325</v>
      </c>
      <c r="C86" s="34" t="s">
        <v>33</v>
      </c>
      <c r="D86" s="34"/>
      <c r="E86" s="34"/>
      <c r="F86" s="34"/>
      <c r="G86" s="14"/>
      <c r="H86" s="14">
        <f>-SUM(H82:H83)</f>
        <v>50</v>
      </c>
      <c r="I86" s="14"/>
      <c r="J86" s="14">
        <f t="shared" si="20"/>
        <v>50</v>
      </c>
      <c r="K86" s="14">
        <f>+J86</f>
        <v>50</v>
      </c>
      <c r="L86" s="14"/>
    </row>
    <row r="87" spans="2:12" x14ac:dyDescent="0.35">
      <c r="B87" s="33">
        <v>8800</v>
      </c>
      <c r="C87" s="34" t="s">
        <v>58</v>
      </c>
      <c r="D87" s="34"/>
      <c r="E87" s="34"/>
      <c r="F87" s="34"/>
      <c r="G87" s="14"/>
      <c r="H87" s="14"/>
      <c r="I87" s="14">
        <f>-K89</f>
        <v>150</v>
      </c>
      <c r="J87" s="14">
        <f t="shared" si="20"/>
        <v>150</v>
      </c>
      <c r="K87" s="14">
        <f>+J87</f>
        <v>150</v>
      </c>
      <c r="L87" s="14"/>
    </row>
    <row r="88" spans="2:12" x14ac:dyDescent="0.35">
      <c r="B88" s="33"/>
      <c r="C88" s="34" t="s">
        <v>57</v>
      </c>
      <c r="D88" s="34"/>
      <c r="E88" s="34"/>
      <c r="F88" s="34">
        <f>SUM(F79:F87)</f>
        <v>0</v>
      </c>
      <c r="G88" s="14">
        <f>SUM(G79:G87)</f>
        <v>0</v>
      </c>
      <c r="H88" s="14"/>
      <c r="I88" s="14">
        <f>SUM(I79:I87)</f>
        <v>0</v>
      </c>
      <c r="J88" s="14">
        <f>SUM(J79:J87)</f>
        <v>0</v>
      </c>
      <c r="K88" s="14">
        <f>SUM(K79:K87)</f>
        <v>0</v>
      </c>
      <c r="L88" s="14">
        <f>SUM(L79:L87)</f>
        <v>0</v>
      </c>
    </row>
    <row r="89" spans="2:12" x14ac:dyDescent="0.35">
      <c r="B89" s="16"/>
      <c r="C89" s="15"/>
      <c r="D89" s="15"/>
      <c r="E89" s="15"/>
      <c r="F89" s="15"/>
      <c r="G89" s="15"/>
      <c r="H89" s="15"/>
      <c r="I89" s="15"/>
      <c r="J89" s="15"/>
      <c r="K89" s="11">
        <f>SUM(K84:K86)</f>
        <v>-150</v>
      </c>
      <c r="L89" s="15"/>
    </row>
    <row r="90" spans="2:12" x14ac:dyDescent="0.35">
      <c r="B90" s="35" t="s">
        <v>9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</row>
    <row r="91" spans="2:12" x14ac:dyDescent="0.35">
      <c r="B91" s="23" t="s">
        <v>36</v>
      </c>
      <c r="C91" s="24" t="s">
        <v>59</v>
      </c>
      <c r="D91" s="25" t="s">
        <v>44</v>
      </c>
      <c r="E91" s="25" t="s">
        <v>37</v>
      </c>
      <c r="F91" s="25" t="s">
        <v>38</v>
      </c>
      <c r="G91" s="41" t="s">
        <v>39</v>
      </c>
      <c r="H91" s="42"/>
      <c r="I91" s="43"/>
      <c r="J91" s="25" t="s">
        <v>40</v>
      </c>
      <c r="K91" s="25" t="s">
        <v>41</v>
      </c>
      <c r="L91" s="25" t="s">
        <v>42</v>
      </c>
    </row>
    <row r="92" spans="2:12" x14ac:dyDescent="0.35">
      <c r="B92" s="26" t="s">
        <v>43</v>
      </c>
      <c r="C92" s="27"/>
      <c r="D92" s="28"/>
      <c r="E92" s="28" t="s">
        <v>45</v>
      </c>
      <c r="F92" s="28" t="s">
        <v>46</v>
      </c>
      <c r="G92" s="29" t="s">
        <v>47</v>
      </c>
      <c r="H92" s="30" t="s">
        <v>48</v>
      </c>
      <c r="I92" s="30" t="s">
        <v>49</v>
      </c>
      <c r="J92" s="28" t="s">
        <v>46</v>
      </c>
      <c r="K92" s="28"/>
      <c r="L92" s="28"/>
    </row>
    <row r="93" spans="2:12" x14ac:dyDescent="0.35">
      <c r="B93" s="39">
        <v>1070</v>
      </c>
      <c r="C93" s="40" t="s">
        <v>17</v>
      </c>
      <c r="D93" s="40"/>
      <c r="E93" s="40"/>
      <c r="F93" s="40"/>
      <c r="G93" s="18"/>
      <c r="H93" s="18">
        <f>+F33</f>
        <v>55.800000000000011</v>
      </c>
      <c r="I93" s="18"/>
      <c r="J93" s="18">
        <f>SUM(F93:I93)</f>
        <v>55.800000000000011</v>
      </c>
      <c r="K93" s="18"/>
      <c r="L93" s="18">
        <f t="shared" ref="L93:L98" si="22">+J93</f>
        <v>55.800000000000011</v>
      </c>
    </row>
    <row r="94" spans="2:12" x14ac:dyDescent="0.35">
      <c r="B94" s="33">
        <v>1200</v>
      </c>
      <c r="C94" s="34" t="s">
        <v>50</v>
      </c>
      <c r="D94" s="34">
        <f>+L79</f>
        <v>1200</v>
      </c>
      <c r="E94" s="34"/>
      <c r="F94" s="34">
        <f t="shared" ref="F94:F99" si="23">SUM(D94:E94)</f>
        <v>1200</v>
      </c>
      <c r="G94" s="14">
        <f>-D8</f>
        <v>-600</v>
      </c>
      <c r="H94" s="14"/>
      <c r="I94" s="14"/>
      <c r="J94" s="14">
        <f>SUM(F94:I94)</f>
        <v>600</v>
      </c>
      <c r="K94" s="14"/>
      <c r="L94" s="14">
        <f t="shared" si="22"/>
        <v>600</v>
      </c>
    </row>
    <row r="95" spans="2:12" x14ac:dyDescent="0.35">
      <c r="B95" s="33">
        <v>1920</v>
      </c>
      <c r="C95" s="34" t="s">
        <v>51</v>
      </c>
      <c r="D95" s="34">
        <f>+L80</f>
        <v>1680</v>
      </c>
      <c r="E95" s="34">
        <f>-E99-E97</f>
        <v>726</v>
      </c>
      <c r="F95" s="34">
        <f t="shared" si="23"/>
        <v>2406</v>
      </c>
      <c r="G95" s="14"/>
      <c r="H95" s="14"/>
      <c r="I95" s="14"/>
      <c r="J95" s="14">
        <f>SUM(F95:I95)</f>
        <v>2406</v>
      </c>
      <c r="K95" s="14"/>
      <c r="L95" s="14">
        <f t="shared" si="22"/>
        <v>2406</v>
      </c>
    </row>
    <row r="96" spans="2:12" x14ac:dyDescent="0.35">
      <c r="B96" s="33">
        <v>2000</v>
      </c>
      <c r="C96" s="34" t="s">
        <v>52</v>
      </c>
      <c r="D96" s="34">
        <f>+L81</f>
        <v>-2800</v>
      </c>
      <c r="E96" s="34"/>
      <c r="F96" s="34">
        <f t="shared" si="23"/>
        <v>-2800</v>
      </c>
      <c r="G96" s="14"/>
      <c r="H96" s="14"/>
      <c r="I96" s="14">
        <f>-I102</f>
        <v>-150</v>
      </c>
      <c r="J96" s="14">
        <f>SUM(F96:I96)</f>
        <v>-2950</v>
      </c>
      <c r="K96" s="14"/>
      <c r="L96" s="14">
        <f t="shared" si="22"/>
        <v>-2950</v>
      </c>
    </row>
    <row r="97" spans="1:12" x14ac:dyDescent="0.35">
      <c r="B97" s="36">
        <v>2500</v>
      </c>
      <c r="C97" s="37" t="s">
        <v>53</v>
      </c>
      <c r="D97" s="37">
        <f>+L83</f>
        <v>-74</v>
      </c>
      <c r="E97" s="37">
        <f>-D97</f>
        <v>74</v>
      </c>
      <c r="F97" s="37">
        <f t="shared" si="23"/>
        <v>0</v>
      </c>
      <c r="G97" s="14"/>
      <c r="H97" s="14">
        <f>-F48</f>
        <v>-111.8</v>
      </c>
      <c r="I97" s="14"/>
      <c r="J97" s="14">
        <f>SUM(F97:I97)</f>
        <v>-111.8</v>
      </c>
      <c r="K97" s="14"/>
      <c r="L97" s="14">
        <f t="shared" si="22"/>
        <v>-111.8</v>
      </c>
    </row>
    <row r="98" spans="1:12" x14ac:dyDescent="0.35">
      <c r="B98" s="36">
        <v>2120</v>
      </c>
      <c r="C98" s="37" t="s">
        <v>15</v>
      </c>
      <c r="D98" s="37">
        <f>+L82</f>
        <v>-6</v>
      </c>
      <c r="E98" s="37"/>
      <c r="F98" s="37">
        <f t="shared" si="23"/>
        <v>-6</v>
      </c>
      <c r="G98" s="14"/>
      <c r="H98" s="14">
        <f>-F98</f>
        <v>6</v>
      </c>
      <c r="I98" s="14"/>
      <c r="J98" s="14"/>
      <c r="K98" s="14"/>
      <c r="L98" s="14">
        <f t="shared" si="22"/>
        <v>0</v>
      </c>
    </row>
    <row r="99" spans="1:12" x14ac:dyDescent="0.35">
      <c r="B99" s="33">
        <v>3000</v>
      </c>
      <c r="C99" s="34" t="s">
        <v>54</v>
      </c>
      <c r="D99" s="34"/>
      <c r="E99" s="34">
        <f>-F60</f>
        <v>-800</v>
      </c>
      <c r="F99" s="34">
        <f t="shared" si="23"/>
        <v>-800</v>
      </c>
      <c r="G99" s="14"/>
      <c r="H99" s="14"/>
      <c r="I99" s="14"/>
      <c r="J99" s="14">
        <f>SUM(F99:I99)</f>
        <v>-800</v>
      </c>
      <c r="K99" s="14">
        <f>+J99</f>
        <v>-800</v>
      </c>
      <c r="L99" s="14"/>
    </row>
    <row r="100" spans="1:12" x14ac:dyDescent="0.35">
      <c r="B100" s="33">
        <v>6010</v>
      </c>
      <c r="C100" s="34" t="s">
        <v>55</v>
      </c>
      <c r="D100" s="34"/>
      <c r="E100" s="34"/>
      <c r="F100" s="34"/>
      <c r="G100" s="14">
        <f>-G94</f>
        <v>600</v>
      </c>
      <c r="H100" s="14"/>
      <c r="I100" s="14"/>
      <c r="J100" s="14">
        <f>SUM(F100:I100)</f>
        <v>600</v>
      </c>
      <c r="K100" s="14">
        <f>+J100</f>
        <v>600</v>
      </c>
      <c r="L100" s="14"/>
    </row>
    <row r="101" spans="1:12" x14ac:dyDescent="0.35">
      <c r="B101" s="33">
        <v>8325</v>
      </c>
      <c r="C101" s="34" t="s">
        <v>33</v>
      </c>
      <c r="D101" s="34"/>
      <c r="E101" s="34"/>
      <c r="F101" s="34"/>
      <c r="G101" s="14"/>
      <c r="H101" s="14">
        <f>-SUM(H93:H100)</f>
        <v>49.999999999999986</v>
      </c>
      <c r="I101" s="14"/>
      <c r="J101" s="14">
        <f>SUM(F101:I101)</f>
        <v>49.999999999999986</v>
      </c>
      <c r="K101" s="14">
        <f>+J101</f>
        <v>49.999999999999986</v>
      </c>
      <c r="L101" s="14"/>
    </row>
    <row r="102" spans="1:12" x14ac:dyDescent="0.35">
      <c r="B102" s="33">
        <v>8800</v>
      </c>
      <c r="C102" s="34" t="s">
        <v>58</v>
      </c>
      <c r="D102" s="34"/>
      <c r="E102" s="34"/>
      <c r="F102" s="34"/>
      <c r="G102" s="14"/>
      <c r="H102" s="14"/>
      <c r="I102" s="14">
        <f>-K104</f>
        <v>150</v>
      </c>
      <c r="J102" s="14">
        <f>SUM(F102:I102)</f>
        <v>150</v>
      </c>
      <c r="K102" s="14">
        <f>+J102</f>
        <v>150</v>
      </c>
      <c r="L102" s="14"/>
    </row>
    <row r="103" spans="1:12" x14ac:dyDescent="0.35">
      <c r="B103" s="33"/>
      <c r="C103" s="34" t="s">
        <v>57</v>
      </c>
      <c r="D103" s="34">
        <f>SUM(D93:D102)</f>
        <v>0</v>
      </c>
      <c r="E103" s="34">
        <f t="shared" ref="E103:L103" si="24">SUM(E93:E102)</f>
        <v>0</v>
      </c>
      <c r="F103" s="34">
        <f t="shared" si="24"/>
        <v>0</v>
      </c>
      <c r="G103" s="14">
        <f t="shared" si="24"/>
        <v>0</v>
      </c>
      <c r="H103" s="14">
        <f t="shared" si="24"/>
        <v>0</v>
      </c>
      <c r="I103" s="14">
        <f t="shared" si="24"/>
        <v>0</v>
      </c>
      <c r="J103" s="14">
        <f t="shared" si="24"/>
        <v>2.2737367544323206E-13</v>
      </c>
      <c r="K103" s="14">
        <f t="shared" si="24"/>
        <v>0</v>
      </c>
      <c r="L103" s="14">
        <f t="shared" si="24"/>
        <v>1.8474111129762605E-13</v>
      </c>
    </row>
    <row r="104" spans="1:12" x14ac:dyDescent="0.35">
      <c r="B104" s="16"/>
      <c r="C104" s="15"/>
      <c r="D104" s="15"/>
      <c r="E104" s="15"/>
      <c r="F104" s="15"/>
      <c r="G104" s="15"/>
      <c r="H104" s="15"/>
      <c r="I104" s="15"/>
      <c r="J104" s="15"/>
      <c r="K104" s="11">
        <f>SUM(K99:K101)</f>
        <v>-150</v>
      </c>
      <c r="L104" s="15"/>
    </row>
    <row r="105" spans="1:12" x14ac:dyDescent="0.35"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1:12" x14ac:dyDescent="0.35">
      <c r="A106" s="1" t="s">
        <v>65</v>
      </c>
      <c r="B106" s="1" t="s">
        <v>66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1:12" x14ac:dyDescent="0.35">
      <c r="B107" s="1" t="s">
        <v>67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1:12" x14ac:dyDescent="0.35">
      <c r="B108" s="1" t="s">
        <v>68</v>
      </c>
    </row>
  </sheetData>
  <mergeCells count="3">
    <mergeCell ref="G63:I63"/>
    <mergeCell ref="G77:I77"/>
    <mergeCell ref="G91:I91"/>
  </mergeCells>
  <printOptions gridLine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16-2 Skjema</vt:lpstr>
      <vt:lpstr>16-2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2016-01-31T19:12:24Z</dcterms:created>
  <dcterms:modified xsi:type="dcterms:W3CDTF">2017-10-08T14:22:38Z</dcterms:modified>
</cp:coreProperties>
</file>